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olors2.xml" ContentType="application/vnd.ms-office.chartcolorstyle+xml"/>
  <Override PartName="/xl/worksheets/sheet1.xml" ContentType="application/vnd.openxmlformats-officedocument.spreadsheetml.worksheet+xml"/>
  <Override PartName="/xl/charts/chart2.xml" ContentType="application/vnd.openxmlformats-officedocument.drawingml.chart+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charts/colors1.xml" ContentType="application/vnd.ms-office.chartcolorstyle+xml"/>
  <Override PartName="/xl/charts/style2.xml" ContentType="application/vnd.ms-office.chart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odama.ichirou\OneDrive - 山口県教育委員会\衛星データ（最新）\ICT教材（衛星データ）7月\ICT教材　最終版\"/>
    </mc:Choice>
  </mc:AlternateContent>
  <bookViews>
    <workbookView xWindow="-105" yWindow="-105" windowWidth="19425" windowHeight="11625"/>
  </bookViews>
  <sheets>
    <sheet name="プログラム" sheetId="1" r:id="rId1"/>
    <sheet name="解説" sheetId="2" r:id="rId2"/>
  </sheet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2" l="1"/>
  <c r="D26" i="2" s="1"/>
  <c r="E26" i="2" s="1"/>
  <c r="AH32" i="2"/>
  <c r="AD28" i="2"/>
  <c r="AH27" i="2"/>
  <c r="AH25" i="2"/>
  <c r="C25" i="2"/>
  <c r="D24" i="2" s="1"/>
  <c r="E24" i="2" s="1"/>
  <c r="AH23" i="2"/>
  <c r="C23" i="2"/>
  <c r="D22" i="2" s="1"/>
  <c r="E22" i="2" s="1"/>
  <c r="AH21" i="2"/>
  <c r="C21" i="2"/>
  <c r="D20" i="2" s="1"/>
  <c r="E20" i="2" s="1"/>
  <c r="AH19" i="2"/>
  <c r="C19" i="2"/>
  <c r="D18" i="2" s="1"/>
  <c r="E18" i="2" s="1"/>
  <c r="AH17" i="2"/>
  <c r="C17" i="2"/>
  <c r="D16" i="2" s="1"/>
  <c r="E16" i="2" s="1"/>
  <c r="AH15" i="2"/>
  <c r="C15" i="2"/>
  <c r="D14" i="2" s="1"/>
  <c r="E14" i="2" s="1"/>
  <c r="AH13" i="2"/>
  <c r="C13" i="2"/>
  <c r="D12" i="2" s="1"/>
  <c r="E12" i="2" s="1"/>
  <c r="AH11" i="2"/>
  <c r="C11" i="2"/>
  <c r="AH9" i="2"/>
  <c r="C9" i="2"/>
  <c r="Y5" i="2"/>
  <c r="W5" i="2"/>
  <c r="U5" i="2"/>
  <c r="S5" i="2"/>
  <c r="R6" i="2" s="1"/>
  <c r="Q5" i="2"/>
  <c r="O5" i="2"/>
  <c r="M5" i="2"/>
  <c r="K5" i="2"/>
  <c r="I5" i="2"/>
  <c r="H6" i="2" s="1"/>
  <c r="H7" i="2" s="1"/>
  <c r="G5" i="2"/>
  <c r="C27" i="1"/>
  <c r="D26" i="1" s="1"/>
  <c r="E26" i="1" s="1"/>
  <c r="C25" i="1"/>
  <c r="D24" i="1" s="1"/>
  <c r="E24" i="1" s="1"/>
  <c r="C23" i="1"/>
  <c r="D22" i="1" s="1"/>
  <c r="E22" i="1" s="1"/>
  <c r="C21" i="1"/>
  <c r="D20" i="1" s="1"/>
  <c r="E20" i="1" s="1"/>
  <c r="C19" i="1"/>
  <c r="D18" i="1" s="1"/>
  <c r="E18" i="1" s="1"/>
  <c r="C17" i="1"/>
  <c r="D16" i="1" s="1"/>
  <c r="E16" i="1" s="1"/>
  <c r="C15" i="1"/>
  <c r="D14" i="1" s="1"/>
  <c r="E14" i="1" s="1"/>
  <c r="C13" i="1"/>
  <c r="D12" i="1" s="1"/>
  <c r="E12" i="1" s="1"/>
  <c r="C11" i="1"/>
  <c r="D10" i="1" s="1"/>
  <c r="E10" i="1" s="1"/>
  <c r="Y5" i="1"/>
  <c r="W5" i="1"/>
  <c r="U5" i="1"/>
  <c r="T6" i="1" s="1"/>
  <c r="S5" i="1"/>
  <c r="R6" i="1" s="1"/>
  <c r="Q5" i="1"/>
  <c r="O5" i="1"/>
  <c r="M5" i="1"/>
  <c r="L6" i="1" s="1"/>
  <c r="K5" i="1"/>
  <c r="J6" i="1" s="1"/>
  <c r="I5" i="1"/>
  <c r="C9" i="1"/>
  <c r="D8" i="1" s="1"/>
  <c r="E8" i="1" s="1"/>
  <c r="G5" i="1"/>
  <c r="AD28" i="1"/>
  <c r="AH11" i="1"/>
  <c r="AH13" i="1"/>
  <c r="AH15" i="1"/>
  <c r="AH17" i="1"/>
  <c r="AH19" i="1"/>
  <c r="AH21" i="1"/>
  <c r="AH23" i="1"/>
  <c r="AH25" i="1"/>
  <c r="AH27" i="1"/>
  <c r="AH32" i="1"/>
  <c r="AH9" i="1"/>
  <c r="R24" i="2" l="1"/>
  <c r="H22" i="2"/>
  <c r="I24" i="2"/>
  <c r="I18" i="2"/>
  <c r="I20" i="2"/>
  <c r="I16" i="2"/>
  <c r="I22" i="2"/>
  <c r="I14" i="2"/>
  <c r="I12" i="2"/>
  <c r="I26" i="2"/>
  <c r="D10" i="2"/>
  <c r="E10" i="2" s="1"/>
  <c r="I10" i="2" s="1"/>
  <c r="L6" i="2"/>
  <c r="L7" i="2" s="1"/>
  <c r="T6" i="2"/>
  <c r="T7" i="2" s="1"/>
  <c r="R7" i="2"/>
  <c r="R26" i="2"/>
  <c r="D8" i="2"/>
  <c r="E8" i="2" s="1"/>
  <c r="I8" i="2" s="1"/>
  <c r="N6" i="2"/>
  <c r="N7" i="2" s="1"/>
  <c r="V6" i="2"/>
  <c r="V16" i="2" s="1"/>
  <c r="J6" i="2"/>
  <c r="J20" i="2" s="1"/>
  <c r="R8" i="2"/>
  <c r="R12" i="2"/>
  <c r="R14" i="2"/>
  <c r="H26" i="2"/>
  <c r="H16" i="2"/>
  <c r="H14" i="2"/>
  <c r="H12" i="2"/>
  <c r="X6" i="2"/>
  <c r="X7" i="2" s="1"/>
  <c r="R16" i="2"/>
  <c r="R18" i="2"/>
  <c r="H20" i="2"/>
  <c r="R20" i="2"/>
  <c r="R22" i="2"/>
  <c r="F6" i="2"/>
  <c r="F16" i="2" s="1"/>
  <c r="P6" i="2"/>
  <c r="P24" i="2" s="1"/>
  <c r="H18" i="2"/>
  <c r="H24" i="2"/>
  <c r="N24" i="2"/>
  <c r="T12" i="1"/>
  <c r="T20" i="1"/>
  <c r="R12" i="1"/>
  <c r="T14" i="1"/>
  <c r="T22" i="1"/>
  <c r="R20" i="1"/>
  <c r="T16" i="1"/>
  <c r="T24" i="1"/>
  <c r="T10" i="1"/>
  <c r="T18" i="1"/>
  <c r="T26" i="1"/>
  <c r="R14" i="1"/>
  <c r="R22" i="1"/>
  <c r="R16" i="1"/>
  <c r="R24" i="1"/>
  <c r="R10" i="1"/>
  <c r="R18" i="1"/>
  <c r="R26" i="1"/>
  <c r="L12" i="1"/>
  <c r="L20" i="1"/>
  <c r="T8" i="1"/>
  <c r="R8" i="1"/>
  <c r="L14" i="1"/>
  <c r="L22" i="1"/>
  <c r="L16" i="1"/>
  <c r="L24" i="1"/>
  <c r="L10" i="1"/>
  <c r="L18" i="1"/>
  <c r="L26" i="1"/>
  <c r="L8" i="1"/>
  <c r="J12" i="1"/>
  <c r="J20" i="1"/>
  <c r="J14" i="1"/>
  <c r="J22" i="1"/>
  <c r="J16" i="1"/>
  <c r="J24" i="1"/>
  <c r="J10" i="1"/>
  <c r="J18" i="1"/>
  <c r="J26" i="1"/>
  <c r="N6" i="1"/>
  <c r="N7" i="1" s="1"/>
  <c r="V6" i="1"/>
  <c r="V20" i="1" s="1"/>
  <c r="L7" i="1"/>
  <c r="M12" i="1" s="1"/>
  <c r="H6" i="1"/>
  <c r="H7" i="1" s="1"/>
  <c r="P6" i="1"/>
  <c r="P18" i="1" s="1"/>
  <c r="X6" i="1"/>
  <c r="X7" i="1" s="1"/>
  <c r="J8" i="1"/>
  <c r="F6" i="1"/>
  <c r="F20" i="1" s="1"/>
  <c r="J7" i="1"/>
  <c r="R7" i="1"/>
  <c r="T7" i="1"/>
  <c r="N20" i="2" l="1"/>
  <c r="V26" i="2"/>
  <c r="N26" i="2"/>
  <c r="V20" i="2"/>
  <c r="V18" i="2"/>
  <c r="X26" i="2"/>
  <c r="X16" i="2"/>
  <c r="P12" i="2"/>
  <c r="T16" i="2"/>
  <c r="F26" i="2"/>
  <c r="J12" i="2"/>
  <c r="R10" i="2"/>
  <c r="P22" i="2"/>
  <c r="X24" i="2"/>
  <c r="X12" i="2"/>
  <c r="J22" i="2"/>
  <c r="V14" i="2"/>
  <c r="T24" i="2"/>
  <c r="V22" i="2"/>
  <c r="F12" i="2"/>
  <c r="P16" i="2"/>
  <c r="H10" i="2"/>
  <c r="V12" i="2"/>
  <c r="H8" i="2"/>
  <c r="T12" i="2"/>
  <c r="L26" i="2"/>
  <c r="F14" i="2"/>
  <c r="J14" i="2"/>
  <c r="X14" i="2"/>
  <c r="P14" i="2"/>
  <c r="T26" i="2"/>
  <c r="F22" i="2"/>
  <c r="N14" i="2"/>
  <c r="N16" i="2"/>
  <c r="N12" i="2"/>
  <c r="L12" i="2"/>
  <c r="J18" i="2"/>
  <c r="N22" i="2"/>
  <c r="L22" i="2"/>
  <c r="P26" i="2"/>
  <c r="L14" i="2"/>
  <c r="X22" i="2"/>
  <c r="J10" i="2"/>
  <c r="J8" i="2"/>
  <c r="P10" i="2"/>
  <c r="V24" i="2"/>
  <c r="T14" i="2"/>
  <c r="L24" i="2"/>
  <c r="L16" i="2"/>
  <c r="F24" i="2"/>
  <c r="T22" i="2"/>
  <c r="I30" i="2"/>
  <c r="I29" i="2"/>
  <c r="I28" i="2"/>
  <c r="Y24" i="2"/>
  <c r="Y18" i="2"/>
  <c r="Y20" i="2"/>
  <c r="Y16" i="2"/>
  <c r="Y22" i="2"/>
  <c r="Y14" i="2"/>
  <c r="Y12" i="2"/>
  <c r="Y10" i="2"/>
  <c r="Y8" i="2"/>
  <c r="Y26" i="2"/>
  <c r="O20" i="2"/>
  <c r="O14" i="2"/>
  <c r="O12" i="2"/>
  <c r="O10" i="2"/>
  <c r="O8" i="2"/>
  <c r="O16" i="2"/>
  <c r="O26" i="2"/>
  <c r="O22" i="2"/>
  <c r="O24" i="2"/>
  <c r="O18" i="2"/>
  <c r="N8" i="2"/>
  <c r="T20" i="2"/>
  <c r="M24" i="2"/>
  <c r="M18" i="2"/>
  <c r="M20" i="2"/>
  <c r="M16" i="2"/>
  <c r="M26" i="2"/>
  <c r="M22" i="2"/>
  <c r="M14" i="2"/>
  <c r="M12" i="2"/>
  <c r="M10" i="2"/>
  <c r="M8" i="2"/>
  <c r="L8" i="2"/>
  <c r="X18" i="2"/>
  <c r="P7" i="2"/>
  <c r="P20" i="2"/>
  <c r="X20" i="2"/>
  <c r="X8" i="2"/>
  <c r="P18" i="2"/>
  <c r="J7" i="2"/>
  <c r="J24" i="2"/>
  <c r="J16" i="2"/>
  <c r="T8" i="2"/>
  <c r="L18" i="2"/>
  <c r="L10" i="2"/>
  <c r="J26" i="2"/>
  <c r="U24" i="2"/>
  <c r="U18" i="2"/>
  <c r="U22" i="2"/>
  <c r="U14" i="2"/>
  <c r="U12" i="2"/>
  <c r="U10" i="2"/>
  <c r="U8" i="2"/>
  <c r="U16" i="2"/>
  <c r="U26" i="2"/>
  <c r="U20" i="2"/>
  <c r="N18" i="2"/>
  <c r="F7" i="2"/>
  <c r="F8" i="2"/>
  <c r="F10" i="2"/>
  <c r="X10" i="2"/>
  <c r="F18" i="2"/>
  <c r="V7" i="2"/>
  <c r="V8" i="2"/>
  <c r="V10" i="2"/>
  <c r="T18" i="2"/>
  <c r="T10" i="2"/>
  <c r="P8" i="2"/>
  <c r="F20" i="2"/>
  <c r="S20" i="2"/>
  <c r="S24" i="2"/>
  <c r="S18" i="2"/>
  <c r="S16" i="2"/>
  <c r="S14" i="2"/>
  <c r="S12" i="2"/>
  <c r="S10" i="2"/>
  <c r="S8" i="2"/>
  <c r="S26" i="2"/>
  <c r="S22" i="2"/>
  <c r="L20" i="2"/>
  <c r="N10" i="2"/>
  <c r="X10" i="1"/>
  <c r="X22" i="1"/>
  <c r="P14" i="1"/>
  <c r="X24" i="1"/>
  <c r="V18" i="1"/>
  <c r="V16" i="1"/>
  <c r="X18" i="1"/>
  <c r="X14" i="1"/>
  <c r="N12" i="1"/>
  <c r="X20" i="1"/>
  <c r="V22" i="1"/>
  <c r="V26" i="1"/>
  <c r="V10" i="1"/>
  <c r="X16" i="1"/>
  <c r="X12" i="1"/>
  <c r="X26" i="1"/>
  <c r="V7" i="1"/>
  <c r="W20" i="1" s="1"/>
  <c r="V12" i="1"/>
  <c r="P10" i="1"/>
  <c r="V24" i="1"/>
  <c r="V14" i="1"/>
  <c r="P22" i="1"/>
  <c r="P24" i="1"/>
  <c r="P16" i="1"/>
  <c r="N10" i="1"/>
  <c r="N16" i="1"/>
  <c r="P7" i="1"/>
  <c r="Q16" i="1" s="1"/>
  <c r="P12" i="1"/>
  <c r="P20" i="1"/>
  <c r="N14" i="1"/>
  <c r="P26" i="1"/>
  <c r="N24" i="1"/>
  <c r="N20" i="1"/>
  <c r="N18" i="1"/>
  <c r="N22" i="1"/>
  <c r="N26" i="1"/>
  <c r="N8" i="1"/>
  <c r="P8" i="1"/>
  <c r="X8" i="1"/>
  <c r="V8" i="1"/>
  <c r="H18" i="1"/>
  <c r="H20" i="1"/>
  <c r="H16" i="1"/>
  <c r="H22" i="1"/>
  <c r="H14" i="1"/>
  <c r="M20" i="1"/>
  <c r="M10" i="1"/>
  <c r="M26" i="1"/>
  <c r="H24" i="1"/>
  <c r="H8" i="1"/>
  <c r="H12" i="1"/>
  <c r="H10" i="1"/>
  <c r="M16" i="1"/>
  <c r="H26" i="1"/>
  <c r="Q24" i="1"/>
  <c r="O14" i="1"/>
  <c r="O16" i="1"/>
  <c r="O22" i="1"/>
  <c r="O24" i="1"/>
  <c r="O20" i="1"/>
  <c r="O12" i="1"/>
  <c r="O10" i="1"/>
  <c r="O26" i="1"/>
  <c r="O8" i="1"/>
  <c r="O18" i="1"/>
  <c r="Y14" i="1"/>
  <c r="Y24" i="1"/>
  <c r="Y26" i="1"/>
  <c r="Y22" i="1"/>
  <c r="Y10" i="1"/>
  <c r="Y12" i="1"/>
  <c r="Y8" i="1"/>
  <c r="Y18" i="1"/>
  <c r="Y20" i="1"/>
  <c r="Y16" i="1"/>
  <c r="I8" i="1"/>
  <c r="I18" i="1"/>
  <c r="I12" i="1"/>
  <c r="I20" i="1"/>
  <c r="I16" i="1"/>
  <c r="I10" i="1"/>
  <c r="I26" i="1"/>
  <c r="I14" i="1"/>
  <c r="I24" i="1"/>
  <c r="I22" i="1"/>
  <c r="M8" i="1"/>
  <c r="M14" i="1"/>
  <c r="M18" i="1"/>
  <c r="M24" i="1"/>
  <c r="M22" i="1"/>
  <c r="F22" i="1"/>
  <c r="F14" i="1"/>
  <c r="F16" i="1"/>
  <c r="F18" i="1"/>
  <c r="F10" i="1"/>
  <c r="F7" i="1"/>
  <c r="G12" i="1" s="1"/>
  <c r="F12" i="1"/>
  <c r="F24" i="1"/>
  <c r="F26" i="1"/>
  <c r="F8" i="1"/>
  <c r="U26" i="1"/>
  <c r="U18" i="1"/>
  <c r="U10" i="1"/>
  <c r="U12" i="1"/>
  <c r="U24" i="1"/>
  <c r="U16" i="1"/>
  <c r="U8" i="1"/>
  <c r="U22" i="1"/>
  <c r="U14" i="1"/>
  <c r="U20" i="1"/>
  <c r="S26" i="1"/>
  <c r="S18" i="1"/>
  <c r="S10" i="1"/>
  <c r="S12" i="1"/>
  <c r="S24" i="1"/>
  <c r="S16" i="1"/>
  <c r="S8" i="1"/>
  <c r="S22" i="1"/>
  <c r="S14" i="1"/>
  <c r="S20" i="1"/>
  <c r="K26" i="1"/>
  <c r="K18" i="1"/>
  <c r="K10" i="1"/>
  <c r="K22" i="1"/>
  <c r="K20" i="1"/>
  <c r="K24" i="1"/>
  <c r="K16" i="1"/>
  <c r="K8" i="1"/>
  <c r="K14" i="1"/>
  <c r="K12" i="1"/>
  <c r="Y30" i="2" l="1"/>
  <c r="Y29" i="2"/>
  <c r="Y28" i="2"/>
  <c r="K20" i="2"/>
  <c r="K26" i="2"/>
  <c r="K22" i="2"/>
  <c r="K24" i="2"/>
  <c r="K18" i="2"/>
  <c r="K16" i="2"/>
  <c r="K8" i="2"/>
  <c r="K10" i="2"/>
  <c r="K12" i="2"/>
  <c r="K14" i="2"/>
  <c r="M28" i="2"/>
  <c r="M29" i="2"/>
  <c r="M30" i="2"/>
  <c r="S30" i="2"/>
  <c r="S29" i="2"/>
  <c r="S28" i="2"/>
  <c r="W20" i="2"/>
  <c r="W26" i="2"/>
  <c r="W22" i="2"/>
  <c r="W24" i="2"/>
  <c r="W18" i="2"/>
  <c r="W16" i="2"/>
  <c r="W14" i="2"/>
  <c r="W12" i="2"/>
  <c r="W10" i="2"/>
  <c r="W8" i="2"/>
  <c r="Q24" i="2"/>
  <c r="Q18" i="2"/>
  <c r="Q26" i="2"/>
  <c r="Q22" i="2"/>
  <c r="Q20" i="2"/>
  <c r="Q16" i="2"/>
  <c r="Q10" i="2"/>
  <c r="Q12" i="2"/>
  <c r="Q14" i="2"/>
  <c r="Q8" i="2"/>
  <c r="O29" i="2"/>
  <c r="O30" i="2"/>
  <c r="O28" i="2"/>
  <c r="U28" i="2"/>
  <c r="U29" i="2"/>
  <c r="U30" i="2"/>
  <c r="G20" i="2"/>
  <c r="G22" i="2"/>
  <c r="G24" i="2"/>
  <c r="G18" i="2"/>
  <c r="G16" i="2"/>
  <c r="G14" i="2"/>
  <c r="G12" i="2"/>
  <c r="G10" i="2"/>
  <c r="G8" i="2"/>
  <c r="G26" i="2"/>
  <c r="W8" i="1"/>
  <c r="W14" i="1"/>
  <c r="W16" i="1"/>
  <c r="W12" i="1"/>
  <c r="W18" i="1"/>
  <c r="W22" i="1"/>
  <c r="W24" i="1"/>
  <c r="W26" i="1"/>
  <c r="W10" i="1"/>
  <c r="Q18" i="1"/>
  <c r="Q22" i="1"/>
  <c r="Q20" i="1"/>
  <c r="Q14" i="1"/>
  <c r="Q12" i="1"/>
  <c r="Q10" i="1"/>
  <c r="Q8" i="1"/>
  <c r="Q26" i="1"/>
  <c r="M29" i="1"/>
  <c r="I29" i="1"/>
  <c r="O29" i="1"/>
  <c r="Y28" i="1"/>
  <c r="Y30" i="1"/>
  <c r="M28" i="1"/>
  <c r="Y29" i="1"/>
  <c r="O30" i="1"/>
  <c r="I30" i="1"/>
  <c r="O28" i="1"/>
  <c r="I28" i="1"/>
  <c r="M30" i="1"/>
  <c r="G8" i="1"/>
  <c r="G14" i="1"/>
  <c r="G18" i="1"/>
  <c r="G22" i="1"/>
  <c r="G24" i="1"/>
  <c r="G20" i="1"/>
  <c r="G16" i="1"/>
  <c r="G26" i="1"/>
  <c r="G10" i="1"/>
  <c r="S30" i="1"/>
  <c r="S29" i="1"/>
  <c r="S28" i="1"/>
  <c r="U28" i="1"/>
  <c r="U29" i="1"/>
  <c r="U30" i="1"/>
  <c r="K30" i="1"/>
  <c r="K29" i="1"/>
  <c r="K28" i="1"/>
  <c r="Q29" i="2" l="1"/>
  <c r="Q28" i="2"/>
  <c r="Q30" i="2"/>
  <c r="G29" i="2"/>
  <c r="G28" i="2"/>
  <c r="G30" i="2"/>
  <c r="K30" i="2"/>
  <c r="K29" i="2"/>
  <c r="K28" i="2"/>
  <c r="W29" i="2"/>
  <c r="W30" i="2"/>
  <c r="W28" i="2"/>
  <c r="W30" i="1"/>
  <c r="W29" i="1"/>
  <c r="W28" i="1"/>
  <c r="Q30" i="1"/>
  <c r="Q28" i="1"/>
  <c r="Q29" i="1"/>
  <c r="G30" i="1"/>
  <c r="G29" i="1"/>
  <c r="G28" i="1"/>
  <c r="AA12" i="2" l="1"/>
  <c r="AG26" i="2" s="1"/>
  <c r="AA10" i="2"/>
  <c r="AF26" i="2" s="1"/>
  <c r="AA8" i="2"/>
  <c r="AA12" i="1"/>
  <c r="AA8" i="1"/>
  <c r="AA10" i="1"/>
  <c r="AE26" i="2" l="1"/>
  <c r="AA14" i="2"/>
  <c r="AA14" i="1"/>
  <c r="AD26" i="2" l="1"/>
  <c r="AJ17" i="2" s="1"/>
  <c r="AH26" i="2"/>
  <c r="AE26" i="1"/>
  <c r="AF26" i="1"/>
  <c r="AG26" i="1"/>
  <c r="AD26" i="1" l="1"/>
  <c r="AJ17" i="1" s="1"/>
  <c r="AH26" i="1"/>
  <c r="AD8" i="1"/>
  <c r="AE8" i="1"/>
  <c r="AF8" i="1"/>
  <c r="AG8" i="1"/>
  <c r="AH8" i="1"/>
  <c r="AJ8" i="1"/>
  <c r="AJ9" i="1"/>
  <c r="AD10" i="1"/>
  <c r="AE10" i="1"/>
  <c r="AF10" i="1"/>
  <c r="AG10" i="1"/>
  <c r="AH10" i="1"/>
  <c r="AJ10" i="1"/>
  <c r="AJ11" i="1"/>
  <c r="AD12" i="1"/>
  <c r="AE12" i="1"/>
  <c r="AF12" i="1"/>
  <c r="AG12" i="1"/>
  <c r="AH12" i="1"/>
  <c r="AJ12" i="1"/>
  <c r="AJ13" i="1"/>
  <c r="AD14" i="1"/>
  <c r="AE14" i="1"/>
  <c r="AF14" i="1"/>
  <c r="AG14" i="1"/>
  <c r="AH14" i="1"/>
  <c r="AJ14" i="1"/>
  <c r="AJ15" i="1"/>
  <c r="AD16" i="1"/>
  <c r="AE16" i="1"/>
  <c r="AF16" i="1"/>
  <c r="AG16" i="1"/>
  <c r="AH16" i="1"/>
  <c r="AJ16" i="1"/>
  <c r="AD18" i="1"/>
  <c r="AE18" i="1"/>
  <c r="AF18" i="1"/>
  <c r="AG18" i="1"/>
  <c r="AH18" i="1"/>
  <c r="AJ18" i="1"/>
  <c r="AD20" i="1"/>
  <c r="AE20" i="1"/>
  <c r="AF20" i="1"/>
  <c r="AG20" i="1"/>
  <c r="AH20" i="1"/>
  <c r="AD22" i="1"/>
  <c r="AE22" i="1"/>
  <c r="AF22" i="1"/>
  <c r="AG22" i="1"/>
  <c r="AH22" i="1"/>
  <c r="AD24" i="1"/>
  <c r="AE24" i="1"/>
  <c r="AF24" i="1"/>
  <c r="AG24" i="1"/>
  <c r="AH24" i="1"/>
  <c r="AD30" i="1"/>
  <c r="AE31" i="1"/>
  <c r="AF31" i="1"/>
  <c r="AG31" i="1"/>
  <c r="AH31" i="1"/>
  <c r="AD8" i="2"/>
  <c r="AE8" i="2"/>
  <c r="AF8" i="2"/>
  <c r="AG8" i="2"/>
  <c r="AH8" i="2"/>
  <c r="AJ8" i="2"/>
  <c r="AJ9" i="2"/>
  <c r="AD10" i="2"/>
  <c r="AE10" i="2"/>
  <c r="AF10" i="2"/>
  <c r="AG10" i="2"/>
  <c r="AH10" i="2"/>
  <c r="AJ10" i="2"/>
  <c r="AJ11" i="2"/>
  <c r="AD12" i="2"/>
  <c r="AE12" i="2"/>
  <c r="AF12" i="2"/>
  <c r="AG12" i="2"/>
  <c r="AH12" i="2"/>
  <c r="AJ12" i="2"/>
  <c r="AJ13" i="2"/>
  <c r="AD14" i="2"/>
  <c r="AE14" i="2"/>
  <c r="AF14" i="2"/>
  <c r="AG14" i="2"/>
  <c r="AH14" i="2"/>
  <c r="AJ14" i="2"/>
  <c r="AJ15" i="2"/>
  <c r="AD16" i="2"/>
  <c r="AE16" i="2"/>
  <c r="AF16" i="2"/>
  <c r="AG16" i="2"/>
  <c r="AH16" i="2"/>
  <c r="AJ16" i="2"/>
  <c r="AD18" i="2"/>
  <c r="AE18" i="2"/>
  <c r="AF18" i="2"/>
  <c r="AG18" i="2"/>
  <c r="AH18" i="2"/>
  <c r="AJ18" i="2"/>
  <c r="AD20" i="2"/>
  <c r="AE20" i="2"/>
  <c r="AF20" i="2"/>
  <c r="AG20" i="2"/>
  <c r="AH20" i="2"/>
  <c r="AD22" i="2"/>
  <c r="AE22" i="2"/>
  <c r="AF22" i="2"/>
  <c r="AG22" i="2"/>
  <c r="AH22" i="2"/>
  <c r="AD24" i="2"/>
  <c r="AE24" i="2"/>
  <c r="AF24" i="2"/>
  <c r="AG24" i="2"/>
  <c r="AH24" i="2"/>
  <c r="AD30" i="2"/>
  <c r="AE31" i="2"/>
  <c r="AF31" i="2"/>
  <c r="AG31" i="2"/>
  <c r="AH31" i="2"/>
</calcChain>
</file>

<file path=xl/sharedStrings.xml><?xml version="1.0" encoding="utf-8"?>
<sst xmlns="http://schemas.openxmlformats.org/spreadsheetml/2006/main" count="102" uniqueCount="44">
  <si>
    <t>AA</t>
    <phoneticPr fontId="1"/>
  </si>
  <si>
    <t>遺伝子型</t>
    <rPh sb="0" eb="4">
      <t>イデンシケイ</t>
    </rPh>
    <phoneticPr fontId="1"/>
  </si>
  <si>
    <t>個体数</t>
    <rPh sb="0" eb="3">
      <t>コタイスウ</t>
    </rPh>
    <phoneticPr fontId="1"/>
  </si>
  <si>
    <t>Aa</t>
    <phoneticPr fontId="1"/>
  </si>
  <si>
    <t>aa</t>
    <phoneticPr fontId="1"/>
  </si>
  <si>
    <t>合計</t>
    <rPh sb="0" eb="2">
      <t>ゴウケイ</t>
    </rPh>
    <phoneticPr fontId="1"/>
  </si>
  <si>
    <t>1回</t>
    <rPh sb="1" eb="2">
      <t>カイ</t>
    </rPh>
    <phoneticPr fontId="1"/>
  </si>
  <si>
    <t>2回</t>
    <rPh sb="1" eb="2">
      <t>カイ</t>
    </rPh>
    <phoneticPr fontId="1"/>
  </si>
  <si>
    <t>3回</t>
    <rPh sb="1" eb="2">
      <t>カイ</t>
    </rPh>
    <phoneticPr fontId="1"/>
  </si>
  <si>
    <t>4回</t>
    <rPh sb="1" eb="2">
      <t>カイ</t>
    </rPh>
    <phoneticPr fontId="1"/>
  </si>
  <si>
    <t>5回</t>
    <rPh sb="1" eb="2">
      <t>カイ</t>
    </rPh>
    <phoneticPr fontId="1"/>
  </si>
  <si>
    <t>6回</t>
    <rPh sb="1" eb="2">
      <t>カイ</t>
    </rPh>
    <phoneticPr fontId="1"/>
  </si>
  <si>
    <t>7回</t>
    <rPh sb="1" eb="2">
      <t>カイ</t>
    </rPh>
    <phoneticPr fontId="1"/>
  </si>
  <si>
    <t>8回</t>
    <rPh sb="1" eb="2">
      <t>カイ</t>
    </rPh>
    <phoneticPr fontId="1"/>
  </si>
  <si>
    <t>9回</t>
    <rPh sb="1" eb="2">
      <t>カイ</t>
    </rPh>
    <phoneticPr fontId="1"/>
  </si>
  <si>
    <t>10回</t>
    <rPh sb="2" eb="3">
      <t>カイ</t>
    </rPh>
    <phoneticPr fontId="1"/>
  </si>
  <si>
    <t>遺伝子</t>
    <rPh sb="0" eb="3">
      <t>イデンシ</t>
    </rPh>
    <phoneticPr fontId="1"/>
  </si>
  <si>
    <t>番</t>
    <rPh sb="0" eb="1">
      <t>バン</t>
    </rPh>
    <phoneticPr fontId="1"/>
  </si>
  <si>
    <t>今回の個体数</t>
    <rPh sb="0" eb="2">
      <t>コンカイ</t>
    </rPh>
    <rPh sb="3" eb="6">
      <t>コタイスウ</t>
    </rPh>
    <phoneticPr fontId="1"/>
  </si>
  <si>
    <t>計</t>
    <rPh sb="0" eb="1">
      <t>ケイ</t>
    </rPh>
    <phoneticPr fontId="1"/>
  </si>
  <si>
    <t>分離比</t>
    <rPh sb="0" eb="3">
      <t>ブンリヒ</t>
    </rPh>
    <phoneticPr fontId="1"/>
  </si>
  <si>
    <t>プログラムを使って遺伝の法則を確認しよう！</t>
    <rPh sb="6" eb="7">
      <t>ツカ</t>
    </rPh>
    <rPh sb="9" eb="11">
      <t>イデン</t>
    </rPh>
    <rPh sb="12" eb="14">
      <t>ホウソク</t>
    </rPh>
    <rPh sb="15" eb="17">
      <t>カクニン</t>
    </rPh>
    <phoneticPr fontId="1"/>
  </si>
  <si>
    <t>リセット</t>
    <phoneticPr fontId="1"/>
  </si>
  <si>
    <t>何回目？</t>
    <rPh sb="0" eb="3">
      <t>ナンカイメ</t>
    </rPh>
    <phoneticPr fontId="1"/>
  </si>
  <si>
    <t>顕性</t>
    <rPh sb="0" eb="2">
      <t>ケンセイ</t>
    </rPh>
    <phoneticPr fontId="1"/>
  </si>
  <si>
    <t>潜性</t>
    <rPh sb="0" eb="2">
      <t>センセイ</t>
    </rPh>
    <phoneticPr fontId="1"/>
  </si>
  <si>
    <t>顕性：潜性</t>
    <rPh sb="0" eb="2">
      <t>ケンセイ</t>
    </rPh>
    <rPh sb="3" eb="5">
      <t>センセイ</t>
    </rPh>
    <phoneticPr fontId="1"/>
  </si>
  <si>
    <t>1回</t>
    <rPh sb="1" eb="2">
      <t>カイ</t>
    </rPh>
    <phoneticPr fontId="1"/>
  </si>
  <si>
    <t>2回</t>
    <rPh sb="1" eb="2">
      <t>カイ</t>
    </rPh>
    <phoneticPr fontId="1"/>
  </si>
  <si>
    <t>3回</t>
    <rPh sb="1" eb="2">
      <t>カイ</t>
    </rPh>
    <phoneticPr fontId="1"/>
  </si>
  <si>
    <t>4回</t>
    <rPh sb="1" eb="2">
      <t>カイ</t>
    </rPh>
    <phoneticPr fontId="1"/>
  </si>
  <si>
    <t>5回</t>
    <rPh sb="1" eb="2">
      <t>カイ</t>
    </rPh>
    <phoneticPr fontId="1"/>
  </si>
  <si>
    <t>6回</t>
    <rPh sb="1" eb="2">
      <t>カイ</t>
    </rPh>
    <phoneticPr fontId="1"/>
  </si>
  <si>
    <t>7回</t>
    <rPh sb="1" eb="2">
      <t>カイ</t>
    </rPh>
    <phoneticPr fontId="1"/>
  </si>
  <si>
    <t>8回</t>
    <rPh sb="1" eb="2">
      <t>カイ</t>
    </rPh>
    <phoneticPr fontId="1"/>
  </si>
  <si>
    <t>9回</t>
    <rPh sb="1" eb="2">
      <t>カイ</t>
    </rPh>
    <phoneticPr fontId="1"/>
  </si>
  <si>
    <t>10回</t>
    <rPh sb="2" eb="3">
      <t>カイ</t>
    </rPh>
    <phoneticPr fontId="1"/>
  </si>
  <si>
    <t>合計</t>
    <rPh sb="0" eb="2">
      <t>ゴウケイ</t>
    </rPh>
    <phoneticPr fontId="1"/>
  </si>
  <si>
    <t>回数</t>
    <rPh sb="0" eb="2">
      <t>カイスウ</t>
    </rPh>
    <phoneticPr fontId="1"/>
  </si>
  <si>
    <t>分離比</t>
    <rPh sb="0" eb="3">
      <t>ブンリヒ</t>
    </rPh>
    <phoneticPr fontId="1"/>
  </si>
  <si>
    <t>形質</t>
    <rPh sb="0" eb="2">
      <t>ケイシツ</t>
    </rPh>
    <phoneticPr fontId="1"/>
  </si>
  <si>
    <t>割合</t>
    <rPh sb="0" eb="2">
      <t>ワリアイ</t>
    </rPh>
    <phoneticPr fontId="1"/>
  </si>
  <si>
    <t>生殖細胞（精子・精細胞）</t>
    <rPh sb="0" eb="2">
      <t>セイショク</t>
    </rPh>
    <rPh sb="2" eb="4">
      <t>サイボウ</t>
    </rPh>
    <rPh sb="5" eb="7">
      <t>セイシ</t>
    </rPh>
    <rPh sb="8" eb="11">
      <t>セイサイボウ</t>
    </rPh>
    <phoneticPr fontId="1"/>
  </si>
  <si>
    <t>生殖細胞（卵・卵細胞）</t>
    <rPh sb="0" eb="2">
      <t>セイショク</t>
    </rPh>
    <rPh sb="2" eb="4">
      <t>サイボウ</t>
    </rPh>
    <rPh sb="5" eb="6">
      <t>ラン</t>
    </rPh>
    <rPh sb="7" eb="10">
      <t>ランサイボウ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</si>
</sst>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5" x14ac:knownFonts="1">
    <font>
      <sz val="11"/>
      <color theme="1"/>
      <name val="游ゴシック"/>
      <family val="2"/>
      <charset val="128"/>
      <scheme val="minor"/>
    </font>
    <font>
      <sz val="6"/>
      <name val="游ゴシック"/>
      <family val="2"/>
      <charset val="128"/>
      <scheme val="minor"/>
    </font>
    <font>
      <sz val="11"/>
      <color theme="0"/>
      <name val="游ゴシック"/>
      <family val="2"/>
      <charset val="128"/>
      <scheme val="minor"/>
    </font>
    <font>
      <b/>
      <sz val="16"/>
      <color theme="1"/>
      <name val="游ゴシック"/>
      <family val="3"/>
      <charset val="128"/>
      <scheme val="minor"/>
    </font>
    <font>
      <sz val="11"/>
      <color theme="0"/>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FFCCFF"/>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double">
        <color auto="1"/>
      </top>
      <bottom style="thin">
        <color auto="1"/>
      </bottom>
      <diagonal/>
    </border>
    <border>
      <left/>
      <right/>
      <top style="double">
        <color auto="1"/>
      </top>
      <bottom/>
      <diagonal/>
    </border>
    <border>
      <left style="thin">
        <color auto="1"/>
      </left>
      <right style="thin">
        <color auto="1"/>
      </right>
      <top style="double">
        <color auto="1"/>
      </top>
      <bottom style="thin">
        <color auto="1"/>
      </bottom>
      <diagonal/>
    </border>
    <border>
      <left style="double">
        <color auto="1"/>
      </left>
      <right/>
      <top/>
      <bottom/>
      <diagonal/>
    </border>
    <border>
      <left/>
      <right style="double">
        <color auto="1"/>
      </right>
      <top/>
      <bottom/>
      <diagonal/>
    </border>
    <border>
      <left style="thin">
        <color auto="1"/>
      </left>
      <right style="double">
        <color auto="1"/>
      </right>
      <top style="thin">
        <color auto="1"/>
      </top>
      <bottom style="thin">
        <color auto="1"/>
      </bottom>
      <diagonal/>
    </border>
    <border>
      <left/>
      <right/>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thin">
        <color auto="1"/>
      </right>
      <top/>
      <bottom/>
      <diagonal/>
    </border>
    <border>
      <left style="thin">
        <color auto="1"/>
      </left>
      <right style="double">
        <color auto="1"/>
      </right>
      <top style="double">
        <color auto="1"/>
      </top>
      <bottom style="thin">
        <color auto="1"/>
      </bottom>
      <diagonal/>
    </border>
    <border>
      <left style="double">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177" fontId="0" fillId="0" borderId="1" xfId="0" applyNumberFormat="1" applyBorder="1">
      <alignment vertical="center"/>
    </xf>
    <xf numFmtId="0" fontId="0" fillId="2" borderId="1" xfId="0" applyFill="1" applyBorder="1">
      <alignment vertical="center"/>
    </xf>
    <xf numFmtId="177" fontId="0" fillId="3" borderId="1" xfId="0" applyNumberFormat="1" applyFill="1" applyBorder="1" applyAlignment="1">
      <alignment horizontal="center" vertical="center"/>
    </xf>
    <xf numFmtId="176" fontId="2" fillId="0" borderId="0" xfId="0" applyNumberFormat="1" applyFont="1">
      <alignment vertical="center"/>
    </xf>
    <xf numFmtId="0" fontId="0" fillId="0" borderId="6" xfId="0" applyBorder="1" applyAlignment="1">
      <alignment horizontal="center" vertical="center"/>
    </xf>
    <xf numFmtId="0" fontId="0" fillId="4" borderId="0" xfId="0" applyFill="1">
      <alignment vertical="center"/>
    </xf>
    <xf numFmtId="0" fontId="0" fillId="0" borderId="3" xfId="0" applyBorder="1" applyAlignment="1">
      <alignment horizontal="center" vertical="center"/>
    </xf>
    <xf numFmtId="0" fontId="4" fillId="0" borderId="0" xfId="0" applyFont="1">
      <alignment vertical="center"/>
    </xf>
    <xf numFmtId="0" fontId="2" fillId="0" borderId="18"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5" borderId="0" xfId="0" applyFont="1" applyFill="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2" borderId="1" xfId="0" applyFill="1" applyBorder="1" applyAlignment="1">
      <alignment horizontal="center" vertical="center"/>
    </xf>
    <xf numFmtId="177" fontId="0" fillId="3" borderId="1" xfId="0" applyNumberFormat="1" applyFill="1" applyBorder="1" applyAlignment="1">
      <alignment horizontal="center" vertical="center"/>
    </xf>
    <xf numFmtId="0" fontId="0" fillId="0" borderId="6" xfId="0" applyBorder="1" applyAlignment="1">
      <alignment horizontal="center" vertical="center"/>
    </xf>
  </cellXfs>
  <cellStyles count="1">
    <cellStyle name="標準" xfId="0" builtinId="0"/>
  </cellStyles>
  <dxfs count="2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割合</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プログラム!$AJ$6</c:f>
              <c:strCache>
                <c:ptCount val="1"/>
                <c:pt idx="0">
                  <c:v>分離比</c:v>
                </c:pt>
              </c:strCache>
            </c:strRef>
          </c:tx>
          <c:spPr>
            <a:solidFill>
              <a:schemeClr val="accent1"/>
            </a:solidFill>
            <a:ln>
              <a:noFill/>
            </a:ln>
            <a:effectLst/>
          </c:spPr>
          <c:invertIfNegative val="0"/>
          <c:dPt>
            <c:idx val="10"/>
            <c:invertIfNegative val="0"/>
            <c:bubble3D val="0"/>
            <c:spPr>
              <a:solidFill>
                <a:srgbClr val="FF0000"/>
              </a:solidFill>
              <a:ln>
                <a:noFill/>
              </a:ln>
              <a:effectLst/>
            </c:spPr>
            <c:extLst>
              <c:ext xmlns:c16="http://schemas.microsoft.com/office/drawing/2014/chart" uri="{C3380CC4-5D6E-409C-BE32-E72D297353CC}">
                <c16:uniqueId val="{00000000-5904-49ED-BDE5-511A4265B21C}"/>
              </c:ext>
            </c:extLst>
          </c:dPt>
          <c:cat>
            <c:strRef>
              <c:f>プログラム!$AI$7:$AI$18</c:f>
              <c:strCache>
                <c:ptCount val="11"/>
                <c:pt idx="0">
                  <c:v>1回</c:v>
                </c:pt>
                <c:pt idx="1">
                  <c:v>2回</c:v>
                </c:pt>
                <c:pt idx="2">
                  <c:v>3回</c:v>
                </c:pt>
                <c:pt idx="3">
                  <c:v>4回</c:v>
                </c:pt>
                <c:pt idx="4">
                  <c:v>5回</c:v>
                </c:pt>
                <c:pt idx="5">
                  <c:v>6回</c:v>
                </c:pt>
                <c:pt idx="6">
                  <c:v>7回</c:v>
                </c:pt>
                <c:pt idx="7">
                  <c:v>8回</c:v>
                </c:pt>
                <c:pt idx="8">
                  <c:v>9回</c:v>
                </c:pt>
                <c:pt idx="9">
                  <c:v>10回</c:v>
                </c:pt>
                <c:pt idx="10">
                  <c:v>合計</c:v>
                </c:pt>
              </c:strCache>
            </c:strRef>
          </c:cat>
          <c:val>
            <c:numRef>
              <c:f>プログラム!$AJ$7:$AJ$18</c:f>
              <c:numCache>
                <c:formatCode>General</c:formatCode>
                <c:ptCount val="11"/>
                <c:pt idx="0">
                  <c:v>2.6</c:v>
                </c:pt>
                <c:pt idx="1">
                  <c:v>5.7</c:v>
                </c:pt>
                <c:pt idx="2">
                  <c:v>3.2</c:v>
                </c:pt>
                <c:pt idx="3">
                  <c:v>1</c:v>
                </c:pt>
                <c:pt idx="4">
                  <c:v>3.2</c:v>
                </c:pt>
                <c:pt idx="5">
                  <c:v>9</c:v>
                </c:pt>
                <c:pt idx="6">
                  <c:v>2.6</c:v>
                </c:pt>
                <c:pt idx="7">
                  <c:v>7.3</c:v>
                </c:pt>
                <c:pt idx="8">
                  <c:v>4</c:v>
                </c:pt>
                <c:pt idx="9">
                  <c:v>5.3</c:v>
                </c:pt>
                <c:pt idx="10">
                  <c:v>3.4</c:v>
                </c:pt>
              </c:numCache>
            </c:numRef>
          </c:val>
          <c:extLst>
            <c:ext xmlns:c16="http://schemas.microsoft.com/office/drawing/2014/chart" uri="{C3380CC4-5D6E-409C-BE32-E72D297353CC}">
              <c16:uniqueId val="{00000000-D689-4900-88F5-FCB980D35516}"/>
            </c:ext>
          </c:extLst>
        </c:ser>
        <c:dLbls>
          <c:showLegendKey val="0"/>
          <c:showVal val="0"/>
          <c:showCatName val="0"/>
          <c:showSerName val="0"/>
          <c:showPercent val="0"/>
          <c:showBubbleSize val="0"/>
        </c:dLbls>
        <c:gapWidth val="219"/>
        <c:overlap val="-27"/>
        <c:axId val="782062752"/>
        <c:axId val="782064392"/>
      </c:barChart>
      <c:catAx>
        <c:axId val="78206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wordArtVertRtl"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782064392"/>
        <c:crosses val="autoZero"/>
        <c:auto val="1"/>
        <c:lblAlgn val="ctr"/>
        <c:lblOffset val="100"/>
        <c:noMultiLvlLbl val="0"/>
      </c:catAx>
      <c:valAx>
        <c:axId val="782064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78206275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割合</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解説!$AJ$6</c:f>
              <c:strCache>
                <c:ptCount val="1"/>
                <c:pt idx="0">
                  <c:v>分離比</c:v>
                </c:pt>
              </c:strCache>
            </c:strRef>
          </c:tx>
          <c:spPr>
            <a:solidFill>
              <a:schemeClr val="accent1"/>
            </a:solidFill>
            <a:ln>
              <a:noFill/>
            </a:ln>
            <a:effectLst/>
          </c:spPr>
          <c:invertIfNegative val="0"/>
          <c:dPt>
            <c:idx val="10"/>
            <c:invertIfNegative val="0"/>
            <c:bubble3D val="0"/>
            <c:spPr>
              <a:solidFill>
                <a:srgbClr val="FF0000"/>
              </a:solidFill>
              <a:ln>
                <a:noFill/>
              </a:ln>
              <a:effectLst/>
            </c:spPr>
            <c:extLst>
              <c:ext xmlns:c16="http://schemas.microsoft.com/office/drawing/2014/chart" uri="{C3380CC4-5D6E-409C-BE32-E72D297353CC}">
                <c16:uniqueId val="{00000001-D4B9-4D73-A94D-CB77EA68B8E6}"/>
              </c:ext>
            </c:extLst>
          </c:dPt>
          <c:cat>
            <c:strRef>
              <c:f>解説!$AI$7:$AI$18</c:f>
              <c:strCache>
                <c:ptCount val="11"/>
                <c:pt idx="0">
                  <c:v>1回</c:v>
                </c:pt>
                <c:pt idx="1">
                  <c:v>2回</c:v>
                </c:pt>
                <c:pt idx="2">
                  <c:v>3回</c:v>
                </c:pt>
                <c:pt idx="3">
                  <c:v>4回</c:v>
                </c:pt>
                <c:pt idx="4">
                  <c:v>5回</c:v>
                </c:pt>
                <c:pt idx="5">
                  <c:v>6回</c:v>
                </c:pt>
                <c:pt idx="6">
                  <c:v>7回</c:v>
                </c:pt>
                <c:pt idx="7">
                  <c:v>8回</c:v>
                </c:pt>
                <c:pt idx="8">
                  <c:v>9回</c:v>
                </c:pt>
                <c:pt idx="9">
                  <c:v>10回</c:v>
                </c:pt>
                <c:pt idx="10">
                  <c:v>合計</c:v>
                </c:pt>
              </c:strCache>
            </c:strRef>
          </c:cat>
          <c:val>
            <c:numRef>
              <c:f>解説!$AJ$7:$AJ$18</c:f>
              <c:numCache>
                <c:formatCode>General</c:formatCode>
                <c:ptCount val="11"/>
                <c:pt idx="0">
                  <c:v>2.6</c:v>
                </c:pt>
                <c:pt idx="1">
                  <c:v>5.7</c:v>
                </c:pt>
                <c:pt idx="2">
                  <c:v>3.2</c:v>
                </c:pt>
                <c:pt idx="3">
                  <c:v>1</c:v>
                </c:pt>
                <c:pt idx="4">
                  <c:v>3.2</c:v>
                </c:pt>
                <c:pt idx="5">
                  <c:v>9</c:v>
                </c:pt>
                <c:pt idx="6">
                  <c:v>2.6</c:v>
                </c:pt>
                <c:pt idx="7">
                  <c:v>7.3</c:v>
                </c:pt>
                <c:pt idx="8">
                  <c:v>4</c:v>
                </c:pt>
                <c:pt idx="9">
                  <c:v>1</c:v>
                </c:pt>
                <c:pt idx="10">
                  <c:v>2.9</c:v>
                </c:pt>
              </c:numCache>
            </c:numRef>
          </c:val>
          <c:extLst>
            <c:ext xmlns:c16="http://schemas.microsoft.com/office/drawing/2014/chart" uri="{C3380CC4-5D6E-409C-BE32-E72D297353CC}">
              <c16:uniqueId val="{00000002-D4B9-4D73-A94D-CB77EA68B8E6}"/>
            </c:ext>
          </c:extLst>
        </c:ser>
        <c:dLbls>
          <c:showLegendKey val="0"/>
          <c:showVal val="0"/>
          <c:showCatName val="0"/>
          <c:showSerName val="0"/>
          <c:showPercent val="0"/>
          <c:showBubbleSize val="0"/>
        </c:dLbls>
        <c:gapWidth val="219"/>
        <c:overlap val="-27"/>
        <c:axId val="782062752"/>
        <c:axId val="782064392"/>
      </c:barChart>
      <c:catAx>
        <c:axId val="78206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wordArtVertRtl"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782064392"/>
        <c:crosses val="autoZero"/>
        <c:auto val="1"/>
        <c:lblAlgn val="ctr"/>
        <c:lblOffset val="100"/>
        <c:noMultiLvlLbl val="0"/>
      </c:catAx>
      <c:valAx>
        <c:axId val="782064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782062752"/>
        <c:crosses val="autoZero"/>
        <c:crossBetween val="between"/>
        <c:majorUnit val="1"/>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36</xdr:col>
      <xdr:colOff>9071</xdr:colOff>
      <xdr:row>2</xdr:row>
      <xdr:rowOff>179613</xdr:rowOff>
    </xdr:from>
    <xdr:to>
      <xdr:col>40</xdr:col>
      <xdr:colOff>616855</xdr:colOff>
      <xdr:row>30</xdr:row>
      <xdr:rowOff>63500</xdr:rowOff>
    </xdr:to>
    <xdr:graphicFrame macro="">
      <xdr:nvGraphicFramePr>
        <xdr:cNvPr id="6" name="グラフ 5">
          <a:extLst>
            <a:ext uri="{FF2B5EF4-FFF2-40B4-BE49-F238E27FC236}">
              <a16:creationId xmlns:a16="http://schemas.microsoft.com/office/drawing/2014/main" id="{413A79C5-2858-C64B-864D-4E1975026F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172358</xdr:colOff>
      <xdr:row>3</xdr:row>
      <xdr:rowOff>97971</xdr:rowOff>
    </xdr:from>
    <xdr:to>
      <xdr:col>41</xdr:col>
      <xdr:colOff>117928</xdr:colOff>
      <xdr:row>31</xdr:row>
      <xdr:rowOff>117929</xdr:rowOff>
    </xdr:to>
    <xdr:graphicFrame macro="">
      <xdr:nvGraphicFramePr>
        <xdr:cNvPr id="2" name="グラフ 1">
          <a:extLst>
            <a:ext uri="{FF2B5EF4-FFF2-40B4-BE49-F238E27FC236}">
              <a16:creationId xmlns:a16="http://schemas.microsoft.com/office/drawing/2014/main" id="{088F7DF7-6A61-441A-9442-056538F82A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199569</xdr:colOff>
      <xdr:row>30</xdr:row>
      <xdr:rowOff>108857</xdr:rowOff>
    </xdr:from>
    <xdr:to>
      <xdr:col>13</xdr:col>
      <xdr:colOff>136070</xdr:colOff>
      <xdr:row>33</xdr:row>
      <xdr:rowOff>0</xdr:rowOff>
    </xdr:to>
    <xdr:sp macro="" textlink="">
      <xdr:nvSpPr>
        <xdr:cNvPr id="4" name="吹き出し: 四角形 3">
          <a:extLst>
            <a:ext uri="{FF2B5EF4-FFF2-40B4-BE49-F238E27FC236}">
              <a16:creationId xmlns:a16="http://schemas.microsoft.com/office/drawing/2014/main" id="{B4F4B3F7-EF6C-5E02-5A5E-EFC7806DD2C8}"/>
            </a:ext>
          </a:extLst>
        </xdr:cNvPr>
        <xdr:cNvSpPr/>
      </xdr:nvSpPr>
      <xdr:spPr>
        <a:xfrm>
          <a:off x="199569" y="5588000"/>
          <a:ext cx="3401787" cy="571500"/>
        </a:xfrm>
        <a:prstGeom prst="wedgeRectCallout">
          <a:avLst>
            <a:gd name="adj1" fmla="val -33707"/>
            <a:gd name="adj2" fmla="val -74039"/>
          </a:avLst>
        </a:prstGeom>
        <a:solidFill>
          <a:srgbClr val="FFCC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①ピンク色を付けたセルに、</a:t>
          </a:r>
          <a:r>
            <a:rPr kumimoji="1" lang="en-US" altLang="ja-JP" sz="1100">
              <a:solidFill>
                <a:schemeClr val="tx1"/>
              </a:solidFill>
            </a:rPr>
            <a:t>1</a:t>
          </a:r>
          <a:r>
            <a:rPr kumimoji="1" lang="ja-JP" altLang="en-US" sz="1100">
              <a:solidFill>
                <a:schemeClr val="tx1"/>
              </a:solidFill>
            </a:rPr>
            <a:t>か</a:t>
          </a:r>
          <a:r>
            <a:rPr kumimoji="1" lang="en-US" altLang="ja-JP" sz="1100">
              <a:solidFill>
                <a:schemeClr val="tx1"/>
              </a:solidFill>
            </a:rPr>
            <a:t>2</a:t>
          </a:r>
          <a:r>
            <a:rPr kumimoji="1" lang="ja-JP" altLang="en-US" sz="1100">
              <a:solidFill>
                <a:schemeClr val="tx1"/>
              </a:solidFill>
            </a:rPr>
            <a:t>を表示させる関数（</a:t>
          </a:r>
          <a:r>
            <a:rPr kumimoji="1" lang="en-US" altLang="ja-JP" sz="1100">
              <a:solidFill>
                <a:schemeClr val="tx1"/>
              </a:solidFill>
            </a:rPr>
            <a:t>=RANDBETWEEN(1,2)</a:t>
          </a:r>
          <a:r>
            <a:rPr kumimoji="1" lang="ja-JP" altLang="en-US" sz="1100">
              <a:solidFill>
                <a:schemeClr val="tx1"/>
              </a:solidFill>
            </a:rPr>
            <a:t>　）を入れている。</a:t>
          </a:r>
        </a:p>
      </xdr:txBody>
    </xdr:sp>
    <xdr:clientData/>
  </xdr:twoCellAnchor>
  <xdr:twoCellAnchor>
    <xdr:from>
      <xdr:col>14</xdr:col>
      <xdr:colOff>63500</xdr:colOff>
      <xdr:row>26</xdr:row>
      <xdr:rowOff>54428</xdr:rowOff>
    </xdr:from>
    <xdr:to>
      <xdr:col>25</xdr:col>
      <xdr:colOff>317501</xdr:colOff>
      <xdr:row>33</xdr:row>
      <xdr:rowOff>63500</xdr:rowOff>
    </xdr:to>
    <xdr:sp macro="" textlink="">
      <xdr:nvSpPr>
        <xdr:cNvPr id="6" name="吹き出し: 四角形 5">
          <a:extLst>
            <a:ext uri="{FF2B5EF4-FFF2-40B4-BE49-F238E27FC236}">
              <a16:creationId xmlns:a16="http://schemas.microsoft.com/office/drawing/2014/main" id="{E101D226-1761-4A01-9B7C-F090FFA8B1D3}"/>
            </a:ext>
          </a:extLst>
        </xdr:cNvPr>
        <xdr:cNvSpPr/>
      </xdr:nvSpPr>
      <xdr:spPr>
        <a:xfrm>
          <a:off x="3837214" y="5415642"/>
          <a:ext cx="3193144" cy="807358"/>
        </a:xfrm>
        <a:prstGeom prst="wedgeRectCallout">
          <a:avLst>
            <a:gd name="adj1" fmla="val -132356"/>
            <a:gd name="adj2" fmla="val -76681"/>
          </a:avLst>
        </a:prstGeom>
        <a:solidFill>
          <a:schemeClr val="accent4">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②ピンク色を付けたセルが１であればＡ、２であれば</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を表示させる関数を設定している。これが、生殖細胞に入る遺伝子を示す。</a:t>
          </a:r>
        </a:p>
      </xdr:txBody>
    </xdr:sp>
    <xdr:clientData/>
  </xdr:twoCellAnchor>
  <xdr:twoCellAnchor>
    <xdr:from>
      <xdr:col>13</xdr:col>
      <xdr:colOff>154214</xdr:colOff>
      <xdr:row>7</xdr:row>
      <xdr:rowOff>108857</xdr:rowOff>
    </xdr:from>
    <xdr:to>
      <xdr:col>25</xdr:col>
      <xdr:colOff>99787</xdr:colOff>
      <xdr:row>11</xdr:row>
      <xdr:rowOff>108858</xdr:rowOff>
    </xdr:to>
    <xdr:sp macro="" textlink="">
      <xdr:nvSpPr>
        <xdr:cNvPr id="7" name="吹き出し: 四角形 6">
          <a:extLst>
            <a:ext uri="{FF2B5EF4-FFF2-40B4-BE49-F238E27FC236}">
              <a16:creationId xmlns:a16="http://schemas.microsoft.com/office/drawing/2014/main" id="{C077B9E0-47B4-412C-9D1E-4568641332D9}"/>
            </a:ext>
          </a:extLst>
        </xdr:cNvPr>
        <xdr:cNvSpPr/>
      </xdr:nvSpPr>
      <xdr:spPr>
        <a:xfrm>
          <a:off x="3619500" y="1233714"/>
          <a:ext cx="3193144" cy="807358"/>
        </a:xfrm>
        <a:prstGeom prst="wedgeRectCallout">
          <a:avLst>
            <a:gd name="adj1" fmla="val 71053"/>
            <a:gd name="adj2" fmla="val -131737"/>
          </a:avLst>
        </a:prstGeom>
        <a:solidFill>
          <a:schemeClr val="accent5">
            <a:lumMod val="20000"/>
            <a:lumOff val="80000"/>
          </a:schemeClr>
        </a:solidFill>
        <a:ln w="12700" cap="flat" cmpd="sng" algn="ctr">
          <a:solidFill>
            <a:srgbClr val="5B9BD5"/>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⑤プルダウンメニューの中から、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リセット→１→２→・・・・・→</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と順に選択する。　</a:t>
          </a:r>
        </a:p>
      </xdr:txBody>
    </xdr:sp>
    <xdr:clientData/>
  </xdr:twoCellAnchor>
  <xdr:twoCellAnchor>
    <xdr:from>
      <xdr:col>24</xdr:col>
      <xdr:colOff>54428</xdr:colOff>
      <xdr:row>17</xdr:row>
      <xdr:rowOff>54429</xdr:rowOff>
    </xdr:from>
    <xdr:to>
      <xdr:col>28</xdr:col>
      <xdr:colOff>9072</xdr:colOff>
      <xdr:row>25</xdr:row>
      <xdr:rowOff>27215</xdr:rowOff>
    </xdr:to>
    <xdr:sp macro="" textlink="">
      <xdr:nvSpPr>
        <xdr:cNvPr id="9" name="吹き出し: 四角形 8">
          <a:extLst>
            <a:ext uri="{FF2B5EF4-FFF2-40B4-BE49-F238E27FC236}">
              <a16:creationId xmlns:a16="http://schemas.microsoft.com/office/drawing/2014/main" id="{96411B6B-D6C2-4E13-AF1D-4523DAAC3ED9}"/>
            </a:ext>
          </a:extLst>
        </xdr:cNvPr>
        <xdr:cNvSpPr/>
      </xdr:nvSpPr>
      <xdr:spPr>
        <a:xfrm>
          <a:off x="6476999" y="3320143"/>
          <a:ext cx="1687287" cy="1750786"/>
        </a:xfrm>
        <a:prstGeom prst="wedgeRectCallout">
          <a:avLst>
            <a:gd name="adj1" fmla="val 20152"/>
            <a:gd name="adj2" fmla="val -88225"/>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③孫が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個体生じた場合、各遺伝子型の個体がそれぞれ何個体ずつか、左の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10×10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マス　に示された結果を集計した数値</a:t>
          </a:r>
        </a:p>
      </xdr:txBody>
    </xdr:sp>
    <xdr:clientData/>
  </xdr:twoCellAnchor>
  <xdr:twoCellAnchor>
    <xdr:from>
      <xdr:col>34</xdr:col>
      <xdr:colOff>18144</xdr:colOff>
      <xdr:row>2</xdr:row>
      <xdr:rowOff>272143</xdr:rowOff>
    </xdr:from>
    <xdr:to>
      <xdr:col>38</xdr:col>
      <xdr:colOff>145145</xdr:colOff>
      <xdr:row>4</xdr:row>
      <xdr:rowOff>226786</xdr:rowOff>
    </xdr:to>
    <xdr:sp macro="" textlink="">
      <xdr:nvSpPr>
        <xdr:cNvPr id="10" name="吹き出し: 四角形 9">
          <a:extLst>
            <a:ext uri="{FF2B5EF4-FFF2-40B4-BE49-F238E27FC236}">
              <a16:creationId xmlns:a16="http://schemas.microsoft.com/office/drawing/2014/main" id="{CB5CE027-B7C7-46C2-81EF-8FAD9B46077D}"/>
            </a:ext>
          </a:extLst>
        </xdr:cNvPr>
        <xdr:cNvSpPr/>
      </xdr:nvSpPr>
      <xdr:spPr>
        <a:xfrm>
          <a:off x="11221358" y="272143"/>
          <a:ext cx="1687287" cy="571500"/>
        </a:xfrm>
        <a:prstGeom prst="wedgeRectCallout">
          <a:avLst>
            <a:gd name="adj1" fmla="val 55098"/>
            <a:gd name="adj2" fmla="val 144146"/>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④集計結果を基に、自動でグラフを描く。</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
  <sheetViews>
    <sheetView showGridLines="0" tabSelected="1" topLeftCell="A3" zoomScale="70" zoomScaleNormal="70" workbookViewId="0">
      <selection activeCell="Q35" sqref="Q35"/>
    </sheetView>
  </sheetViews>
  <sheetFormatPr defaultRowHeight="18.75" x14ac:dyDescent="0.4"/>
  <cols>
    <col min="1" max="1" width="2.625" customWidth="1"/>
    <col min="2" max="3" width="4.125" customWidth="1"/>
    <col min="4" max="4" width="6.75" bestFit="1" customWidth="1"/>
    <col min="5" max="5" width="2.375" hidden="1" customWidth="1"/>
    <col min="6" max="6" width="4.125" customWidth="1"/>
    <col min="7" max="7" width="2.875" customWidth="1"/>
    <col min="8" max="8" width="4.125" customWidth="1"/>
    <col min="9" max="9" width="3" customWidth="1"/>
    <col min="10" max="10" width="4.125" customWidth="1"/>
    <col min="11" max="11" width="2.375" customWidth="1"/>
    <col min="12" max="12" width="4.125" customWidth="1"/>
    <col min="13" max="13" width="3.625" customWidth="1"/>
    <col min="14" max="14" width="4.125" customWidth="1"/>
    <col min="15" max="15" width="3" customWidth="1"/>
    <col min="16" max="16" width="4.125" customWidth="1"/>
    <col min="17" max="17" width="3.75" customWidth="1"/>
    <col min="18" max="18" width="4.125" customWidth="1"/>
    <col min="19" max="19" width="2.75" customWidth="1"/>
    <col min="20" max="20" width="4.125" customWidth="1"/>
    <col min="21" max="21" width="2.875" customWidth="1"/>
    <col min="22" max="22" width="4.125" customWidth="1"/>
    <col min="23" max="23" width="2.125" customWidth="1"/>
    <col min="24" max="24" width="4.125" customWidth="1"/>
    <col min="25" max="25" width="3.75" customWidth="1"/>
    <col min="28" max="28" width="1.5" customWidth="1"/>
    <col min="29" max="29" width="8.375" style="3" customWidth="1"/>
    <col min="30" max="30" width="8.375" style="3" hidden="1" customWidth="1"/>
    <col min="31" max="33" width="7" customWidth="1"/>
    <col min="34" max="34" width="10.625" customWidth="1"/>
    <col min="35" max="36" width="1.625" customWidth="1"/>
  </cols>
  <sheetData>
    <row r="1" spans="1:36" hidden="1" x14ac:dyDescent="0.4"/>
    <row r="2" spans="1:36" hidden="1" x14ac:dyDescent="0.4"/>
    <row r="3" spans="1:36" ht="28.5" customHeight="1" x14ac:dyDescent="0.4">
      <c r="A3" s="37" t="s">
        <v>21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6" ht="20.100000000000001" customHeight="1" x14ac:dyDescent="0.4">
      <c r="F4" s="38" t="s">
        <v>42</v>
      </c>
      <c r="G4" s="39"/>
      <c r="H4" s="39"/>
      <c r="I4" s="39"/>
      <c r="J4" s="39"/>
      <c r="K4" s="39"/>
      <c r="L4" s="39"/>
      <c r="M4" s="39"/>
      <c r="N4" s="39"/>
      <c r="O4" s="39"/>
      <c r="P4" s="39"/>
      <c r="Q4" s="39"/>
      <c r="R4" s="39"/>
      <c r="S4" s="39"/>
      <c r="T4" s="39"/>
      <c r="U4" s="39"/>
      <c r="V4" s="39"/>
      <c r="W4" s="39"/>
      <c r="X4" s="40"/>
      <c r="Z4" t="s">
        <v>23</v>
      </c>
      <c r="AA4" s="24">
        <v>10</v>
      </c>
      <c r="AC4" s="35" t="s">
        <v>1</v>
      </c>
      <c r="AD4" s="8"/>
      <c r="AE4" s="35" t="s">
        <v>0</v>
      </c>
      <c r="AF4" s="35" t="s">
        <v>3</v>
      </c>
      <c r="AG4" s="35" t="s">
        <v>4</v>
      </c>
      <c r="AH4" s="35" t="s">
        <v>41</v>
      </c>
    </row>
    <row r="5" spans="1:36" ht="20.100000000000001" customHeight="1" x14ac:dyDescent="0.4">
      <c r="C5" s="7" t="s">
        <v>17</v>
      </c>
      <c r="D5" s="5"/>
      <c r="F5" s="4">
        <v>1</v>
      </c>
      <c r="G5" s="13">
        <f ca="1">RANDBETWEEN(1,2)</f>
        <v>1</v>
      </c>
      <c r="H5" s="4">
        <v>2</v>
      </c>
      <c r="I5" s="13">
        <f ca="1">RANDBETWEEN(1,2)</f>
        <v>2</v>
      </c>
      <c r="J5" s="4">
        <v>3</v>
      </c>
      <c r="K5" s="13">
        <f ca="1">RANDBETWEEN(1,2)</f>
        <v>1</v>
      </c>
      <c r="L5" s="4">
        <v>4</v>
      </c>
      <c r="M5" s="13">
        <f ca="1">RANDBETWEEN(1,2)</f>
        <v>1</v>
      </c>
      <c r="N5" s="4">
        <v>5</v>
      </c>
      <c r="O5" s="13">
        <f ca="1">RANDBETWEEN(1,2)</f>
        <v>2</v>
      </c>
      <c r="P5" s="4">
        <v>6</v>
      </c>
      <c r="Q5" s="13">
        <f ca="1">RANDBETWEEN(1,2)</f>
        <v>1</v>
      </c>
      <c r="R5" s="4">
        <v>7</v>
      </c>
      <c r="S5" s="13">
        <f ca="1">RANDBETWEEN(1,2)</f>
        <v>1</v>
      </c>
      <c r="T5" s="4">
        <v>8</v>
      </c>
      <c r="U5" s="13">
        <f ca="1">RANDBETWEEN(1,2)</f>
        <v>1</v>
      </c>
      <c r="V5" s="4">
        <v>9</v>
      </c>
      <c r="W5" s="13">
        <f ca="1">RANDBETWEEN(1,2)</f>
        <v>2</v>
      </c>
      <c r="X5" s="4">
        <v>10</v>
      </c>
      <c r="Y5" s="13">
        <f ca="1">RANDBETWEEN(1,2)</f>
        <v>2</v>
      </c>
      <c r="Z5" s="34" t="s">
        <v>18</v>
      </c>
      <c r="AA5" s="34"/>
      <c r="AB5" s="3"/>
      <c r="AC5" s="46"/>
      <c r="AD5" s="23"/>
      <c r="AE5" s="36"/>
      <c r="AF5" s="36"/>
      <c r="AG5" s="36"/>
      <c r="AH5" s="36"/>
    </row>
    <row r="6" spans="1:36" ht="20.100000000000001" customHeight="1" thickBot="1" x14ac:dyDescent="0.45">
      <c r="C6" s="6"/>
      <c r="D6" s="3" t="s">
        <v>16</v>
      </c>
      <c r="F6" s="4" t="str">
        <f ca="1">IF(G5=1,"A","a")</f>
        <v>A</v>
      </c>
      <c r="G6" s="3"/>
      <c r="H6" s="4" t="str">
        <f ca="1">IF(I5=1,"A","a")</f>
        <v>a</v>
      </c>
      <c r="I6" s="3"/>
      <c r="J6" s="4" t="str">
        <f ca="1">IF(K5=1,"A","a")</f>
        <v>A</v>
      </c>
      <c r="K6" s="3"/>
      <c r="L6" s="4" t="str">
        <f ca="1">IF(M5=1,"A","a")</f>
        <v>A</v>
      </c>
      <c r="M6" s="3"/>
      <c r="N6" s="4" t="str">
        <f ca="1">IF(O5=1,"A","a")</f>
        <v>a</v>
      </c>
      <c r="O6" s="3"/>
      <c r="P6" s="4" t="str">
        <f ca="1">IF(Q5=1,"A","a")</f>
        <v>A</v>
      </c>
      <c r="Q6" s="3"/>
      <c r="R6" s="4" t="str">
        <f ca="1">IF(S5=1,"A","a")</f>
        <v>A</v>
      </c>
      <c r="S6" s="3"/>
      <c r="T6" s="4" t="str">
        <f ca="1">IF(U5=1,"A","a")</f>
        <v>A</v>
      </c>
      <c r="U6" s="3"/>
      <c r="V6" s="4" t="str">
        <f ca="1">IF(W5=1,"A","a")</f>
        <v>a</v>
      </c>
      <c r="W6" s="3"/>
      <c r="X6" s="4" t="str">
        <f ca="1">IF(Y5=1,"A","a")</f>
        <v>a</v>
      </c>
      <c r="Z6" s="1" t="s">
        <v>1</v>
      </c>
      <c r="AA6" s="1" t="s">
        <v>2</v>
      </c>
      <c r="AC6" s="4" t="s">
        <v>40</v>
      </c>
      <c r="AD6" s="4"/>
      <c r="AE6" s="4" t="s">
        <v>24</v>
      </c>
      <c r="AF6" s="4" t="s">
        <v>24</v>
      </c>
      <c r="AG6" s="4" t="s">
        <v>25</v>
      </c>
      <c r="AH6" s="4" t="s">
        <v>26</v>
      </c>
      <c r="AI6" s="13" t="s">
        <v>38</v>
      </c>
      <c r="AJ6" s="27" t="s">
        <v>39</v>
      </c>
    </row>
    <row r="7" spans="1:36" ht="19.5" hidden="1" thickBot="1" x14ac:dyDescent="0.45">
      <c r="F7">
        <f ca="1">IF(NOT(EXACT(F6,LOWER(F6))),1,2)</f>
        <v>1</v>
      </c>
      <c r="H7">
        <f ca="1">IF(NOT(EXACT(H6,LOWER(H6))),1,2)</f>
        <v>2</v>
      </c>
      <c r="J7">
        <f ca="1">IF(NOT(EXACT(J6,LOWER(J6))),1,2)</f>
        <v>1</v>
      </c>
      <c r="L7">
        <f ca="1">IF(NOT(EXACT(L6,LOWER(L6))),1,2)</f>
        <v>1</v>
      </c>
      <c r="N7">
        <f ca="1">IF(NOT(EXACT(N6,LOWER(N6))),1,2)</f>
        <v>2</v>
      </c>
      <c r="P7">
        <f ca="1">IF(NOT(EXACT(P6,LOWER(P6))),1,2)</f>
        <v>1</v>
      </c>
      <c r="R7">
        <f ca="1">IF(NOT(EXACT(R6,LOWER(R6))),1,2)</f>
        <v>1</v>
      </c>
      <c r="T7">
        <f ca="1">IF(NOT(EXACT(T6,LOWER(T6))),1,2)</f>
        <v>1</v>
      </c>
      <c r="V7">
        <f ca="1">IF(NOT(EXACT(V6,LOWER(V6))),1,2)</f>
        <v>2</v>
      </c>
      <c r="X7">
        <f ca="1">IF(NOT(EXACT(X6,LOWER(X6))),1,2)</f>
        <v>2</v>
      </c>
      <c r="Z7" s="1"/>
      <c r="AA7" s="1"/>
      <c r="AC7" s="4"/>
      <c r="AD7" s="4"/>
      <c r="AE7" s="4"/>
      <c r="AF7" s="4"/>
      <c r="AG7" s="4"/>
      <c r="AH7" s="1"/>
      <c r="AI7" s="26"/>
      <c r="AJ7" s="26"/>
    </row>
    <row r="8" spans="1:36" ht="24.75" customHeight="1" thickTop="1" x14ac:dyDescent="0.4">
      <c r="B8" s="41" t="s">
        <v>43</v>
      </c>
      <c r="C8" s="4">
        <v>1</v>
      </c>
      <c r="D8" s="4" t="str">
        <f ca="1">IF(C9=1,"A","a")</f>
        <v>A</v>
      </c>
      <c r="E8">
        <f ca="1">IF(NOT(EXACT(D8,LOWER(D8))),1,2)</f>
        <v>1</v>
      </c>
      <c r="F8" s="9" t="str">
        <f ca="1">IF($G$5=C9,F$6&amp;D8,"Aa")</f>
        <v>AA</v>
      </c>
      <c r="G8" s="10">
        <f ca="1">F$7*$E8</f>
        <v>1</v>
      </c>
      <c r="H8" s="11" t="str">
        <f ca="1">IF($I$5=C9,H$6&amp;D8,"Aa")</f>
        <v>Aa</v>
      </c>
      <c r="I8" s="10">
        <f ca="1">H$7*$E8</f>
        <v>2</v>
      </c>
      <c r="J8" s="11" t="str">
        <f ca="1">IF($K$5=$C9,J$6&amp;D8,"Aa")</f>
        <v>AA</v>
      </c>
      <c r="K8" s="10">
        <f ca="1">J$7*$E8</f>
        <v>1</v>
      </c>
      <c r="L8" s="11" t="str">
        <f ca="1">IF(M$5=$C9,L$6&amp;$D8,"Aa")</f>
        <v>AA</v>
      </c>
      <c r="M8" s="10">
        <f ca="1">L$7*$E8</f>
        <v>1</v>
      </c>
      <c r="N8" s="11" t="str">
        <f ca="1">IF(O$5=$C9,N$6&amp;$D8,"Aa")</f>
        <v>Aa</v>
      </c>
      <c r="O8" s="10">
        <f ca="1">N$7*$E8</f>
        <v>2</v>
      </c>
      <c r="P8" s="11" t="str">
        <f ca="1">IF(Q$5=$C9,P$6&amp;$D8,"Aa")</f>
        <v>AA</v>
      </c>
      <c r="Q8" s="10">
        <f ca="1">P$7*$E8</f>
        <v>1</v>
      </c>
      <c r="R8" s="11" t="str">
        <f ca="1">IF(S$5=$C9,R$6&amp;$D8,"Aa")</f>
        <v>AA</v>
      </c>
      <c r="S8" s="10">
        <f ca="1">R$7*$E8</f>
        <v>1</v>
      </c>
      <c r="T8" s="11" t="str">
        <f ca="1">IF(U$5=$C9,T$6&amp;$D8,"Aa")</f>
        <v>AA</v>
      </c>
      <c r="U8" s="10">
        <f ca="1">T$7*$E8</f>
        <v>1</v>
      </c>
      <c r="V8" s="11" t="str">
        <f ca="1">IF(W$5=$C9,V$6&amp;$D8,"Aa")</f>
        <v>Aa</v>
      </c>
      <c r="W8" s="10">
        <f ca="1">V$7*$E8</f>
        <v>2</v>
      </c>
      <c r="X8" s="28" t="str">
        <f ca="1">IF(Y$5=$C9,X$6&amp;$D8,"Aa")</f>
        <v>Aa</v>
      </c>
      <c r="Y8" s="2">
        <f ca="1">X$7*$E8</f>
        <v>2</v>
      </c>
      <c r="Z8" s="34" t="s">
        <v>0</v>
      </c>
      <c r="AA8" s="34">
        <f ca="1">SUM(G28:Y28)</f>
        <v>36</v>
      </c>
      <c r="AB8" s="3"/>
      <c r="AC8" s="34" t="s">
        <v>6</v>
      </c>
      <c r="AD8" s="35">
        <f ca="1">IF(AE8="","",ROUND(SUM(AE8:AF8)/AG8,1))</f>
        <v>2.6</v>
      </c>
      <c r="AE8" s="44">
        <f ca="1">IF($AA$4="リセット","",IF($AA$4=1,$AA$8,AE8))</f>
        <v>18</v>
      </c>
      <c r="AF8" s="44">
        <f ca="1">IF($AA$4="リセット","",IF($AA$4=1,$AA$10,AF8))</f>
        <v>54</v>
      </c>
      <c r="AG8" s="44">
        <f ca="1">IF($AA$4="リセット","",IF($AA$4=1,$AA$12,AG8))</f>
        <v>28</v>
      </c>
      <c r="AH8" s="45" t="str">
        <f ca="1">IF(AE8="","",ROUND(SUM(AE8:AF8)/AG8,1)&amp;"：1")</f>
        <v>2.6：1</v>
      </c>
      <c r="AI8" s="26" t="s">
        <v>27</v>
      </c>
      <c r="AJ8" s="26">
        <f ca="1">VLOOKUP(AI8,$AC$8:$AD$31,2,FALSE)</f>
        <v>2.6</v>
      </c>
    </row>
    <row r="9" spans="1:36" ht="9.9499999999999993" customHeight="1" x14ac:dyDescent="0.4">
      <c r="B9" s="42"/>
      <c r="C9" s="13">
        <f ca="1">RANDBETWEEN(1,2)</f>
        <v>1</v>
      </c>
      <c r="D9" s="3"/>
      <c r="F9" s="12"/>
      <c r="G9" s="13"/>
      <c r="H9" s="3"/>
      <c r="I9" s="13"/>
      <c r="J9" s="3"/>
      <c r="K9" s="13"/>
      <c r="L9" s="25"/>
      <c r="M9" s="13"/>
      <c r="N9" s="3"/>
      <c r="O9" s="13"/>
      <c r="P9" s="3"/>
      <c r="Q9" s="13"/>
      <c r="R9" s="3"/>
      <c r="S9" s="13"/>
      <c r="T9" s="3"/>
      <c r="U9" s="13"/>
      <c r="V9" s="3"/>
      <c r="W9" s="13"/>
      <c r="X9" s="14"/>
      <c r="Y9" s="2"/>
      <c r="Z9" s="34"/>
      <c r="AA9" s="34"/>
      <c r="AB9" s="3"/>
      <c r="AC9" s="34"/>
      <c r="AD9" s="36"/>
      <c r="AE9" s="44"/>
      <c r="AF9" s="44"/>
      <c r="AG9" s="44"/>
      <c r="AH9" s="45" t="str">
        <f t="shared" ref="AH9:AH27" si="0">IF(AH34=0,"",ROUND(SUM(AH34:AI34)/AJ34,1))</f>
        <v/>
      </c>
      <c r="AI9" s="26" t="s">
        <v>28</v>
      </c>
      <c r="AJ9" s="26">
        <f t="shared" ref="AJ9:AJ17" ca="1" si="1">VLOOKUP(AI9,$AC$8:$AD$31,2,FALSE)</f>
        <v>5.7</v>
      </c>
    </row>
    <row r="10" spans="1:36" ht="24.95" customHeight="1" x14ac:dyDescent="0.4">
      <c r="B10" s="42"/>
      <c r="C10" s="4">
        <v>2</v>
      </c>
      <c r="D10" s="4" t="str">
        <f ca="1">IF(C11=1,"A","a")</f>
        <v>A</v>
      </c>
      <c r="E10">
        <f ca="1">IF(NOT(EXACT(D10,LOWER(D10))),1,2)</f>
        <v>1</v>
      </c>
      <c r="F10" s="29" t="str">
        <f ca="1">IF($G$5=C11,F$6&amp;D10,"Aa")</f>
        <v>AA</v>
      </c>
      <c r="G10" s="13">
        <f ca="1">F$7*$E10</f>
        <v>1</v>
      </c>
      <c r="H10" s="4" t="str">
        <f ca="1">IF($I$5=C11,H$6&amp;D10,"Aa")</f>
        <v>Aa</v>
      </c>
      <c r="I10" s="13">
        <f ca="1">H$7*$E10</f>
        <v>2</v>
      </c>
      <c r="J10" s="4" t="str">
        <f ca="1">IF($K$5=$C11,J$6&amp;D10,"Aa")</f>
        <v>AA</v>
      </c>
      <c r="K10" s="13">
        <f ca="1">J$7*$E10</f>
        <v>1</v>
      </c>
      <c r="L10" s="4" t="str">
        <f ca="1">IF(M$5=$C11,L$6&amp;$D10,"Aa")</f>
        <v>AA</v>
      </c>
      <c r="M10" s="13">
        <f ca="1">L$7*$E10</f>
        <v>1</v>
      </c>
      <c r="N10" s="4" t="str">
        <f ca="1">IF(O$5=$C11,N$6&amp;$D10,"Aa")</f>
        <v>Aa</v>
      </c>
      <c r="O10" s="13">
        <f ca="1">N$7*$E10</f>
        <v>2</v>
      </c>
      <c r="P10" s="4" t="str">
        <f ca="1">IF(Q$5=$C11,P$6&amp;$D10,"Aa")</f>
        <v>AA</v>
      </c>
      <c r="Q10" s="13">
        <f ca="1">P$7*$E10</f>
        <v>1</v>
      </c>
      <c r="R10" s="4" t="str">
        <f ca="1">IF(S$5=$C11,R$6&amp;$D10,"Aa")</f>
        <v>AA</v>
      </c>
      <c r="S10" s="13">
        <f ca="1">R$7*$E10</f>
        <v>1</v>
      </c>
      <c r="T10" s="4" t="str">
        <f ca="1">IF(U$5=$C11,T$6&amp;$D10,"Aa")</f>
        <v>AA</v>
      </c>
      <c r="U10" s="13">
        <f ca="1">T$7*$E10</f>
        <v>1</v>
      </c>
      <c r="V10" s="4" t="str">
        <f ca="1">IF(W$5=$C11,V$6&amp;$D10,"Aa")</f>
        <v>Aa</v>
      </c>
      <c r="W10" s="13">
        <f ca="1">V$7*$E10</f>
        <v>2</v>
      </c>
      <c r="X10" s="15" t="str">
        <f ca="1">IF(Y$5=$C11,X$6&amp;$D10,"Aa")</f>
        <v>Aa</v>
      </c>
      <c r="Y10" s="2">
        <f ca="1">X$7*$E10</f>
        <v>2</v>
      </c>
      <c r="Z10" s="34" t="s">
        <v>3</v>
      </c>
      <c r="AA10" s="34">
        <f ca="1">SUM(G29:Y29)</f>
        <v>48</v>
      </c>
      <c r="AB10" s="3"/>
      <c r="AC10" s="34" t="s">
        <v>7</v>
      </c>
      <c r="AD10" s="35">
        <f t="shared" ref="AD10" ca="1" si="2">IF(AE10="","",ROUND(SUM(AE10:AF10)/AG10,1))</f>
        <v>5.7</v>
      </c>
      <c r="AE10" s="44">
        <f ca="1">IF($AA$4="リセット","",IF($AA$4=2,$AA$8,AE10))</f>
        <v>35</v>
      </c>
      <c r="AF10" s="44">
        <f ca="1">IF($AA$4="リセット","",IF($AA$4=2,$AA$10,AF10))</f>
        <v>50</v>
      </c>
      <c r="AG10" s="44">
        <f ca="1">IF($AA$4="リセット","",IF($AA$4=2,$AA$12,AG10))</f>
        <v>15</v>
      </c>
      <c r="AH10" s="45" t="str">
        <f t="shared" ref="AH10" ca="1" si="3">IF(AE10="","",ROUND(SUM(AE10:AF10)/AG10,1)&amp;"：1")</f>
        <v>5.7：1</v>
      </c>
      <c r="AI10" s="26" t="s">
        <v>29</v>
      </c>
      <c r="AJ10" s="26">
        <f t="shared" ca="1" si="1"/>
        <v>3.2</v>
      </c>
    </row>
    <row r="11" spans="1:36" ht="9.9499999999999993" customHeight="1" x14ac:dyDescent="0.4">
      <c r="B11" s="42"/>
      <c r="C11" s="13">
        <f ca="1">RANDBETWEEN(1,2)</f>
        <v>1</v>
      </c>
      <c r="D11" s="3"/>
      <c r="F11" s="30"/>
      <c r="G11" s="13"/>
      <c r="H11" s="3"/>
      <c r="I11" s="13"/>
      <c r="J11" s="25"/>
      <c r="K11" s="13"/>
      <c r="L11" s="25"/>
      <c r="M11" s="13"/>
      <c r="N11" s="25"/>
      <c r="O11" s="13"/>
      <c r="P11" s="3"/>
      <c r="Q11" s="13"/>
      <c r="R11" s="3"/>
      <c r="S11" s="13"/>
      <c r="T11" s="3"/>
      <c r="U11" s="13"/>
      <c r="V11" s="3"/>
      <c r="W11" s="13"/>
      <c r="X11" s="14"/>
      <c r="Y11" s="2"/>
      <c r="Z11" s="34"/>
      <c r="AA11" s="34"/>
      <c r="AB11" s="3"/>
      <c r="AC11" s="34"/>
      <c r="AD11" s="36"/>
      <c r="AE11" s="44"/>
      <c r="AF11" s="44"/>
      <c r="AG11" s="44"/>
      <c r="AH11" s="45" t="str">
        <f t="shared" si="0"/>
        <v/>
      </c>
      <c r="AI11" s="26" t="s">
        <v>30</v>
      </c>
      <c r="AJ11" s="26">
        <f t="shared" ca="1" si="1"/>
        <v>1</v>
      </c>
    </row>
    <row r="12" spans="1:36" ht="24.95" customHeight="1" x14ac:dyDescent="0.4">
      <c r="B12" s="42"/>
      <c r="C12" s="4">
        <v>3</v>
      </c>
      <c r="D12" s="4" t="str">
        <f ca="1">IF(C13=1,"A","a")</f>
        <v>a</v>
      </c>
      <c r="E12">
        <f ca="1">IF(NOT(EXACT(D12,LOWER(D12))),1,2)</f>
        <v>2</v>
      </c>
      <c r="F12" s="29" t="str">
        <f ca="1">IF($G$5=C13,F$6&amp;D12,"Aa")</f>
        <v>Aa</v>
      </c>
      <c r="G12" s="13">
        <f ca="1">F$7*$E12</f>
        <v>2</v>
      </c>
      <c r="H12" s="4" t="str">
        <f ca="1">IF($I$5=C13,H$6&amp;D12,"Aa")</f>
        <v>aa</v>
      </c>
      <c r="I12" s="13">
        <f ca="1">H$7*$E12</f>
        <v>4</v>
      </c>
      <c r="J12" s="4" t="str">
        <f ca="1">IF($K$5=$C13,J$6&amp;D12,"Aa")</f>
        <v>Aa</v>
      </c>
      <c r="K12" s="13">
        <f ca="1">J$7*$E12</f>
        <v>2</v>
      </c>
      <c r="L12" s="4" t="str">
        <f ca="1">IF(M$5=$C13,L$6&amp;$D12,"Aa")</f>
        <v>Aa</v>
      </c>
      <c r="M12" s="13">
        <f ca="1">L$7*$E12</f>
        <v>2</v>
      </c>
      <c r="N12" s="4" t="str">
        <f ca="1">IF(O$5=$C13,N$6&amp;$D12,"Aa")</f>
        <v>aa</v>
      </c>
      <c r="O12" s="13">
        <f ca="1">N$7*$E12</f>
        <v>4</v>
      </c>
      <c r="P12" s="4" t="str">
        <f ca="1">IF(Q$5=$C13,P$6&amp;$D12,"Aa")</f>
        <v>Aa</v>
      </c>
      <c r="Q12" s="13">
        <f ca="1">P$7*$E12</f>
        <v>2</v>
      </c>
      <c r="R12" s="4" t="str">
        <f ca="1">IF(S$5=$C13,R$6&amp;$D12,"Aa")</f>
        <v>Aa</v>
      </c>
      <c r="S12" s="13">
        <f ca="1">R$7*$E12</f>
        <v>2</v>
      </c>
      <c r="T12" s="4" t="str">
        <f ca="1">IF(U$5=$C13,T$6&amp;$D12,"Aa")</f>
        <v>Aa</v>
      </c>
      <c r="U12" s="13">
        <f ca="1">T$7*$E12</f>
        <v>2</v>
      </c>
      <c r="V12" s="4" t="str">
        <f ca="1">IF(W$5=$C13,V$6&amp;$D12,"Aa")</f>
        <v>aa</v>
      </c>
      <c r="W12" s="13">
        <f ca="1">V$7*$E12</f>
        <v>4</v>
      </c>
      <c r="X12" s="15" t="str">
        <f ca="1">IF(Y$5=$C13,X$6&amp;$D12,"Aa")</f>
        <v>aa</v>
      </c>
      <c r="Y12" s="2">
        <f ca="1">X$7*$E12</f>
        <v>4</v>
      </c>
      <c r="Z12" s="34" t="s">
        <v>4</v>
      </c>
      <c r="AA12" s="34">
        <f ca="1">SUM(G30:Y30)</f>
        <v>16</v>
      </c>
      <c r="AB12" s="3"/>
      <c r="AC12" s="34" t="s">
        <v>8</v>
      </c>
      <c r="AD12" s="35">
        <f t="shared" ref="AD12" ca="1" si="4">IF(AE12="","",ROUND(SUM(AE12:AF12)/AG12,1))</f>
        <v>3.2</v>
      </c>
      <c r="AE12" s="44">
        <f ca="1">IF($AA$4="リセット","",IF($AA$4=3,$AA$8,AE12))</f>
        <v>24</v>
      </c>
      <c r="AF12" s="44">
        <f ca="1">IF($AA$4="リセット","",IF($AA$4=3,$AA$10,AF12))</f>
        <v>52</v>
      </c>
      <c r="AG12" s="44">
        <f ca="1">IF($AA$4="リセット","",IF($AA$4=3,$AA$12,AG12))</f>
        <v>24</v>
      </c>
      <c r="AH12" s="45" t="str">
        <f t="shared" ref="AH12" ca="1" si="5">IF(AE12="","",ROUND(SUM(AE12:AF12)/AG12,1)&amp;"：1")</f>
        <v>3.2：1</v>
      </c>
      <c r="AI12" s="26" t="s">
        <v>31</v>
      </c>
      <c r="AJ12" s="26">
        <f t="shared" ca="1" si="1"/>
        <v>3.2</v>
      </c>
    </row>
    <row r="13" spans="1:36" ht="9.9499999999999993" customHeight="1" x14ac:dyDescent="0.4">
      <c r="B13" s="42"/>
      <c r="C13" s="13">
        <f ca="1">RANDBETWEEN(1,2)</f>
        <v>2</v>
      </c>
      <c r="D13" s="3"/>
      <c r="F13" s="30"/>
      <c r="G13" s="13"/>
      <c r="H13" s="3"/>
      <c r="I13" s="13"/>
      <c r="J13" s="25"/>
      <c r="K13" s="13"/>
      <c r="L13" s="25"/>
      <c r="M13" s="13"/>
      <c r="N13" s="25"/>
      <c r="O13" s="13"/>
      <c r="P13" s="3"/>
      <c r="Q13" s="13"/>
      <c r="R13" s="3"/>
      <c r="S13" s="13"/>
      <c r="T13" s="3"/>
      <c r="U13" s="13"/>
      <c r="V13" s="3"/>
      <c r="W13" s="13"/>
      <c r="X13" s="14"/>
      <c r="Y13" s="2"/>
      <c r="Z13" s="34"/>
      <c r="AA13" s="34"/>
      <c r="AB13" s="3"/>
      <c r="AC13" s="34"/>
      <c r="AD13" s="36"/>
      <c r="AE13" s="44"/>
      <c r="AF13" s="44"/>
      <c r="AG13" s="44"/>
      <c r="AH13" s="45" t="str">
        <f t="shared" si="0"/>
        <v/>
      </c>
      <c r="AI13" s="26" t="s">
        <v>32</v>
      </c>
      <c r="AJ13" s="26">
        <f t="shared" ca="1" si="1"/>
        <v>9</v>
      </c>
    </row>
    <row r="14" spans="1:36" ht="24.95" customHeight="1" x14ac:dyDescent="0.4">
      <c r="B14" s="42"/>
      <c r="C14" s="4">
        <v>4</v>
      </c>
      <c r="D14" s="4" t="str">
        <f ca="1">IF(C15=1,"A","a")</f>
        <v>A</v>
      </c>
      <c r="E14">
        <f ca="1">IF(NOT(EXACT(D14,LOWER(D14))),1,2)</f>
        <v>1</v>
      </c>
      <c r="F14" s="29" t="str">
        <f ca="1">IF($G$5=C15,F$6&amp;D14,"Aa")</f>
        <v>AA</v>
      </c>
      <c r="G14" s="13">
        <f ca="1">F$7*$E14</f>
        <v>1</v>
      </c>
      <c r="H14" s="4" t="str">
        <f ca="1">IF($I$5=C15,H$6&amp;D14,"Aa")</f>
        <v>Aa</v>
      </c>
      <c r="I14" s="13">
        <f ca="1">H$7*$E14</f>
        <v>2</v>
      </c>
      <c r="J14" s="4" t="str">
        <f ca="1">IF($K$5=$C15,J$6&amp;D14,"Aa")</f>
        <v>AA</v>
      </c>
      <c r="K14" s="13">
        <f ca="1">J$7*$E14</f>
        <v>1</v>
      </c>
      <c r="L14" s="4" t="str">
        <f ca="1">IF(M$5=$C15,L$6&amp;$D14,"Aa")</f>
        <v>AA</v>
      </c>
      <c r="M14" s="13">
        <f ca="1">L$7*$E14</f>
        <v>1</v>
      </c>
      <c r="N14" s="4" t="str">
        <f ca="1">IF(O$5=$C15,N$6&amp;$D14,"Aa")</f>
        <v>Aa</v>
      </c>
      <c r="O14" s="13">
        <f ca="1">N$7*$E14</f>
        <v>2</v>
      </c>
      <c r="P14" s="4" t="str">
        <f ca="1">IF(Q$5=$C15,P$6&amp;$D14,"Aa")</f>
        <v>AA</v>
      </c>
      <c r="Q14" s="13">
        <f ca="1">P$7*$E14</f>
        <v>1</v>
      </c>
      <c r="R14" s="4" t="str">
        <f ca="1">IF(S$5=$C15,R$6&amp;$D14,"Aa")</f>
        <v>AA</v>
      </c>
      <c r="S14" s="13">
        <f ca="1">R$7*$E14</f>
        <v>1</v>
      </c>
      <c r="T14" s="4" t="str">
        <f ca="1">IF(U$5=$C15,T$6&amp;$D14,"Aa")</f>
        <v>AA</v>
      </c>
      <c r="U14" s="13">
        <f ca="1">T$7*$E14</f>
        <v>1</v>
      </c>
      <c r="V14" s="4" t="str">
        <f ca="1">IF(W$5=$C15,V$6&amp;$D14,"Aa")</f>
        <v>Aa</v>
      </c>
      <c r="W14" s="13">
        <f ca="1">V$7*$E14</f>
        <v>2</v>
      </c>
      <c r="X14" s="15" t="str">
        <f ca="1">IF(Y$5=$C15,X$6&amp;$D14,"Aa")</f>
        <v>Aa</v>
      </c>
      <c r="Y14" s="2">
        <f ca="1">X$7*$E14</f>
        <v>2</v>
      </c>
      <c r="Z14" s="35" t="s">
        <v>19</v>
      </c>
      <c r="AA14" s="35">
        <f ca="1">SUM(AA8:AA13)</f>
        <v>100</v>
      </c>
      <c r="AC14" s="34" t="s">
        <v>9</v>
      </c>
      <c r="AD14" s="35">
        <f t="shared" ref="AD14" ca="1" si="6">IF(AE14="","",ROUND(SUM(AE14:AF14)/AG14,1))</f>
        <v>1</v>
      </c>
      <c r="AE14" s="44">
        <f ca="1">IF($AA$4="リセット","",IF($AA$4=4,$AA$8,AE14))</f>
        <v>9</v>
      </c>
      <c r="AF14" s="44">
        <f ca="1">IF($AA$4="リセット","",IF($AA$4=4,$AA$10,AF14))</f>
        <v>42</v>
      </c>
      <c r="AG14" s="44">
        <f ca="1">IF($AA$4="リセット","",IF($AA$4=4,$AA$12,AG14))</f>
        <v>49</v>
      </c>
      <c r="AH14" s="45" t="str">
        <f t="shared" ref="AH14" ca="1" si="7">IF(AE14="","",ROUND(SUM(AE14:AF14)/AG14,1)&amp;"：1")</f>
        <v>1：1</v>
      </c>
      <c r="AI14" s="26" t="s">
        <v>33</v>
      </c>
      <c r="AJ14" s="26">
        <f t="shared" ca="1" si="1"/>
        <v>2.6</v>
      </c>
    </row>
    <row r="15" spans="1:36" ht="9.9499999999999993" customHeight="1" x14ac:dyDescent="0.4">
      <c r="B15" s="42"/>
      <c r="C15" s="13">
        <f ca="1">RANDBETWEEN(1,2)</f>
        <v>1</v>
      </c>
      <c r="D15" s="3"/>
      <c r="F15" s="30"/>
      <c r="G15" s="13"/>
      <c r="H15" s="3"/>
      <c r="I15" s="13"/>
      <c r="J15" s="25"/>
      <c r="K15" s="13"/>
      <c r="L15" s="25"/>
      <c r="M15" s="13"/>
      <c r="N15" s="25"/>
      <c r="O15" s="13"/>
      <c r="P15" s="3"/>
      <c r="Q15" s="13"/>
      <c r="R15" s="3"/>
      <c r="S15" s="13"/>
      <c r="T15" s="3"/>
      <c r="U15" s="13"/>
      <c r="V15" s="3"/>
      <c r="W15" s="13"/>
      <c r="X15" s="14"/>
      <c r="Y15" s="2"/>
      <c r="Z15" s="36"/>
      <c r="AA15" s="36"/>
      <c r="AC15" s="34"/>
      <c r="AD15" s="36"/>
      <c r="AE15" s="44"/>
      <c r="AF15" s="44"/>
      <c r="AG15" s="44"/>
      <c r="AH15" s="45" t="str">
        <f t="shared" si="0"/>
        <v/>
      </c>
      <c r="AI15" s="26" t="s">
        <v>34</v>
      </c>
      <c r="AJ15" s="26">
        <f t="shared" ca="1" si="1"/>
        <v>7.3</v>
      </c>
    </row>
    <row r="16" spans="1:36" ht="24.95" customHeight="1" x14ac:dyDescent="0.4">
      <c r="B16" s="42"/>
      <c r="C16" s="4">
        <v>5</v>
      </c>
      <c r="D16" s="4" t="str">
        <f ca="1">IF(C17=1,"A","a")</f>
        <v>A</v>
      </c>
      <c r="E16">
        <f ca="1">IF(NOT(EXACT(D16,LOWER(D16))),1,2)</f>
        <v>1</v>
      </c>
      <c r="F16" s="29" t="str">
        <f ca="1">IF($G$5=C17,F$6&amp;D16,"Aa")</f>
        <v>AA</v>
      </c>
      <c r="G16" s="13">
        <f ca="1">F$7*$E16</f>
        <v>1</v>
      </c>
      <c r="H16" s="4" t="str">
        <f ca="1">IF($I$5=C17,H$6&amp;D16,"Aa")</f>
        <v>Aa</v>
      </c>
      <c r="I16" s="13">
        <f ca="1">H$7*$E16</f>
        <v>2</v>
      </c>
      <c r="J16" s="4" t="str">
        <f ca="1">IF($K$5=$C17,J$6&amp;D16,"Aa")</f>
        <v>AA</v>
      </c>
      <c r="K16" s="13">
        <f ca="1">J$7*$E16</f>
        <v>1</v>
      </c>
      <c r="L16" s="4" t="str">
        <f ca="1">IF(M$5=$C17,L$6&amp;$D16,"Aa")</f>
        <v>AA</v>
      </c>
      <c r="M16" s="13">
        <f ca="1">L$7*$E16</f>
        <v>1</v>
      </c>
      <c r="N16" s="4" t="str">
        <f ca="1">IF(O$5=$C17,N$6&amp;$D16,"Aa")</f>
        <v>Aa</v>
      </c>
      <c r="O16" s="13">
        <f ca="1">N$7*$E16</f>
        <v>2</v>
      </c>
      <c r="P16" s="4" t="str">
        <f ca="1">IF(Q$5=$C17,P$6&amp;$D16,"Aa")</f>
        <v>AA</v>
      </c>
      <c r="Q16" s="13">
        <f ca="1">P$7*$E16</f>
        <v>1</v>
      </c>
      <c r="R16" s="4" t="str">
        <f ca="1">IF(S$5=$C17,R$6&amp;$D16,"Aa")</f>
        <v>AA</v>
      </c>
      <c r="S16" s="13">
        <f ca="1">R$7*$E16</f>
        <v>1</v>
      </c>
      <c r="T16" s="4" t="str">
        <f ca="1">IF(U$5=$C17,T$6&amp;$D16,"Aa")</f>
        <v>AA</v>
      </c>
      <c r="U16" s="13">
        <f ca="1">T$7*$E16</f>
        <v>1</v>
      </c>
      <c r="V16" s="4" t="str">
        <f ca="1">IF(W$5=$C17,V$6&amp;$D16,"Aa")</f>
        <v>Aa</v>
      </c>
      <c r="W16" s="13">
        <f ca="1">V$7*$E16</f>
        <v>2</v>
      </c>
      <c r="X16" s="15" t="str">
        <f ca="1">IF(Y$5=$C17,X$6&amp;$D16,"Aa")</f>
        <v>Aa</v>
      </c>
      <c r="Y16" s="2">
        <f ca="1">X$7*$E16</f>
        <v>2</v>
      </c>
      <c r="Z16" s="2"/>
      <c r="AA16" s="22">
        <v>1</v>
      </c>
      <c r="AC16" s="34" t="s">
        <v>10</v>
      </c>
      <c r="AD16" s="35">
        <f t="shared" ref="AD16" ca="1" si="8">IF(AE16="","",ROUND(SUM(AE16:AF16)/AG16,1))</f>
        <v>3.2</v>
      </c>
      <c r="AE16" s="44">
        <f ca="1">IF($AA$4="リセット","",IF($AA$4=5,$AA$8,AE16))</f>
        <v>24</v>
      </c>
      <c r="AF16" s="44">
        <f ca="1">IF($AA$4="リセット","",IF($AA$4=5,$AA$10,AF16))</f>
        <v>52</v>
      </c>
      <c r="AG16" s="44">
        <f ca="1">IF($AA$4="リセット","",IF($AA$4=5,$AA$12,AG16))</f>
        <v>24</v>
      </c>
      <c r="AH16" s="45" t="str">
        <f t="shared" ref="AH16" ca="1" si="9">IF(AE16="","",ROUND(SUM(AE16:AF16)/AG16,1)&amp;"：1")</f>
        <v>3.2：1</v>
      </c>
      <c r="AI16" s="26" t="s">
        <v>35</v>
      </c>
      <c r="AJ16" s="26">
        <f t="shared" ca="1" si="1"/>
        <v>4</v>
      </c>
    </row>
    <row r="17" spans="2:36" ht="9.9499999999999993" customHeight="1" x14ac:dyDescent="0.4">
      <c r="B17" s="42"/>
      <c r="C17" s="13">
        <f ca="1">RANDBETWEEN(1,2)</f>
        <v>1</v>
      </c>
      <c r="D17" s="3"/>
      <c r="F17" s="30"/>
      <c r="G17" s="13"/>
      <c r="H17" s="3"/>
      <c r="I17" s="13"/>
      <c r="J17" s="25"/>
      <c r="K17" s="13"/>
      <c r="L17" s="25"/>
      <c r="M17" s="13"/>
      <c r="N17" s="25"/>
      <c r="O17" s="13"/>
      <c r="P17" s="3"/>
      <c r="Q17" s="13"/>
      <c r="R17" s="3"/>
      <c r="S17" s="13"/>
      <c r="T17" s="3"/>
      <c r="U17" s="13"/>
      <c r="V17" s="3"/>
      <c r="W17" s="13"/>
      <c r="X17" s="14"/>
      <c r="Y17" s="2"/>
      <c r="Z17" s="2"/>
      <c r="AA17" s="22">
        <v>2</v>
      </c>
      <c r="AC17" s="34"/>
      <c r="AD17" s="36"/>
      <c r="AE17" s="44"/>
      <c r="AF17" s="44"/>
      <c r="AG17" s="44"/>
      <c r="AH17" s="45" t="str">
        <f t="shared" si="0"/>
        <v/>
      </c>
      <c r="AI17" s="26" t="s">
        <v>36</v>
      </c>
      <c r="AJ17" s="26">
        <f t="shared" ca="1" si="1"/>
        <v>5.3</v>
      </c>
    </row>
    <row r="18" spans="2:36" ht="24.95" customHeight="1" x14ac:dyDescent="0.4">
      <c r="B18" s="42"/>
      <c r="C18" s="4">
        <v>6</v>
      </c>
      <c r="D18" s="4" t="str">
        <f ca="1">IF(C19=1,"A","a")</f>
        <v>a</v>
      </c>
      <c r="E18">
        <f ca="1">IF(NOT(EXACT(D18,LOWER(D18))),1,2)</f>
        <v>2</v>
      </c>
      <c r="F18" s="29" t="str">
        <f ca="1">IF($G$5=C19,F$6&amp;D18,"Aa")</f>
        <v>Aa</v>
      </c>
      <c r="G18" s="13">
        <f ca="1">F$7*$E18</f>
        <v>2</v>
      </c>
      <c r="H18" s="4" t="str">
        <f ca="1">IF($I$5=C19,H$6&amp;D18,"Aa")</f>
        <v>aa</v>
      </c>
      <c r="I18" s="13">
        <f ca="1">H$7*$E18</f>
        <v>4</v>
      </c>
      <c r="J18" s="4" t="str">
        <f ca="1">IF($K$5=$C19,J$6&amp;D18,"Aa")</f>
        <v>Aa</v>
      </c>
      <c r="K18" s="13">
        <f ca="1">J$7*$E18</f>
        <v>2</v>
      </c>
      <c r="L18" s="4" t="str">
        <f ca="1">IF(M$5=$C19,L$6&amp;$D18,"Aa")</f>
        <v>Aa</v>
      </c>
      <c r="M18" s="13">
        <f ca="1">L$7*$E18</f>
        <v>2</v>
      </c>
      <c r="N18" s="4" t="str">
        <f ca="1">IF(O$5=$C19,N$6&amp;$D18,"Aa")</f>
        <v>aa</v>
      </c>
      <c r="O18" s="13">
        <f ca="1">N$7*$E18</f>
        <v>4</v>
      </c>
      <c r="P18" s="4" t="str">
        <f ca="1">IF(Q$5=$C19,P$6&amp;$D18,"Aa")</f>
        <v>Aa</v>
      </c>
      <c r="Q18" s="13">
        <f ca="1">P$7*$E18</f>
        <v>2</v>
      </c>
      <c r="R18" s="4" t="str">
        <f ca="1">IF(S$5=$C19,R$6&amp;$D18,"Aa")</f>
        <v>Aa</v>
      </c>
      <c r="S18" s="13">
        <f ca="1">R$7*$E18</f>
        <v>2</v>
      </c>
      <c r="T18" s="4" t="str">
        <f ca="1">IF(U$5=$C19,T$6&amp;$D18,"Aa")</f>
        <v>Aa</v>
      </c>
      <c r="U18" s="13">
        <f ca="1">T$7*$E18</f>
        <v>2</v>
      </c>
      <c r="V18" s="4" t="str">
        <f ca="1">IF(W$5=$C19,V$6&amp;$D18,"Aa")</f>
        <v>aa</v>
      </c>
      <c r="W18" s="13">
        <f ca="1">V$7*$E18</f>
        <v>4</v>
      </c>
      <c r="X18" s="15" t="str">
        <f ca="1">IF(Y$5=$C19,X$6&amp;$D18,"Aa")</f>
        <v>aa</v>
      </c>
      <c r="Y18" s="2">
        <f ca="1">X$7*$E18</f>
        <v>4</v>
      </c>
      <c r="Z18" s="2"/>
      <c r="AA18" s="22">
        <v>3</v>
      </c>
      <c r="AC18" s="34" t="s">
        <v>11</v>
      </c>
      <c r="AD18" s="35">
        <f t="shared" ref="AD18" ca="1" si="10">IF(AE18="","",ROUND(SUM(AE18:AF18)/AG18,1))</f>
        <v>9</v>
      </c>
      <c r="AE18" s="44">
        <f ca="1">IF($AA$4="リセット","",IF($AA$4=6,$AA$8,AE18))</f>
        <v>40</v>
      </c>
      <c r="AF18" s="44">
        <f ca="1">IF($AA$4="リセット","",IF($AA$4=6,$AA$10,AF18))</f>
        <v>50</v>
      </c>
      <c r="AG18" s="44">
        <f ca="1">IF($AA$4="リセット","",IF($AA$4=6,$AA$12,AG18))</f>
        <v>10</v>
      </c>
      <c r="AH18" s="45" t="str">
        <f t="shared" ref="AH18" ca="1" si="11">IF(AE18="","",ROUND(SUM(AE18:AF18)/AG18,1)&amp;"：1")</f>
        <v>9：1</v>
      </c>
      <c r="AI18" s="26" t="s">
        <v>37</v>
      </c>
      <c r="AJ18" s="26">
        <f ca="1">+AD30</f>
        <v>3.4</v>
      </c>
    </row>
    <row r="19" spans="2:36" ht="9.9499999999999993" customHeight="1" x14ac:dyDescent="0.4">
      <c r="B19" s="42"/>
      <c r="C19" s="13">
        <f ca="1">RANDBETWEEN(1,2)</f>
        <v>2</v>
      </c>
      <c r="D19" s="3"/>
      <c r="F19" s="30"/>
      <c r="G19" s="13"/>
      <c r="H19" s="3"/>
      <c r="I19" s="13"/>
      <c r="J19" s="25"/>
      <c r="K19" s="13"/>
      <c r="L19" s="25"/>
      <c r="M19" s="13"/>
      <c r="N19" s="25"/>
      <c r="O19" s="13"/>
      <c r="P19" s="3"/>
      <c r="Q19" s="13"/>
      <c r="R19" s="3"/>
      <c r="S19" s="13"/>
      <c r="T19" s="3"/>
      <c r="U19" s="13"/>
      <c r="V19" s="3"/>
      <c r="W19" s="13"/>
      <c r="X19" s="14"/>
      <c r="Y19" s="2"/>
      <c r="Z19" s="2"/>
      <c r="AA19" s="22">
        <v>4</v>
      </c>
      <c r="AC19" s="34"/>
      <c r="AD19" s="36"/>
      <c r="AE19" s="44"/>
      <c r="AF19" s="44"/>
      <c r="AG19" s="44"/>
      <c r="AH19" s="45" t="str">
        <f t="shared" si="0"/>
        <v/>
      </c>
    </row>
    <row r="20" spans="2:36" ht="24.95" customHeight="1" x14ac:dyDescent="0.4">
      <c r="B20" s="42"/>
      <c r="C20" s="4">
        <v>7</v>
      </c>
      <c r="D20" s="4" t="str">
        <f ca="1">IF(C21=1,"A","a")</f>
        <v>a</v>
      </c>
      <c r="E20">
        <f ca="1">IF(NOT(EXACT(D20,LOWER(D20))),1,2)</f>
        <v>2</v>
      </c>
      <c r="F20" s="29" t="str">
        <f ca="1">IF($G$5=C21,F$6&amp;D20,"Aa")</f>
        <v>Aa</v>
      </c>
      <c r="G20" s="13">
        <f ca="1">F$7*$E20</f>
        <v>2</v>
      </c>
      <c r="H20" s="4" t="str">
        <f ca="1">IF($I$5=C21,H$6&amp;D20,"Aa")</f>
        <v>aa</v>
      </c>
      <c r="I20" s="13">
        <f ca="1">H$7*$E20</f>
        <v>4</v>
      </c>
      <c r="J20" s="4" t="str">
        <f ca="1">IF($K$5=$C21,J$6&amp;D20,"Aa")</f>
        <v>Aa</v>
      </c>
      <c r="K20" s="13">
        <f ca="1">J$7*$E20</f>
        <v>2</v>
      </c>
      <c r="L20" s="4" t="str">
        <f ca="1">IF(M$5=$C21,L$6&amp;$D20,"Aa")</f>
        <v>Aa</v>
      </c>
      <c r="M20" s="13">
        <f ca="1">L$7*$E20</f>
        <v>2</v>
      </c>
      <c r="N20" s="4" t="str">
        <f ca="1">IF(O$5=$C21,N$6&amp;$D20,"Aa")</f>
        <v>aa</v>
      </c>
      <c r="O20" s="13">
        <f ca="1">N$7*$E20</f>
        <v>4</v>
      </c>
      <c r="P20" s="4" t="str">
        <f ca="1">IF(Q$5=$C21,P$6&amp;$D20,"Aa")</f>
        <v>Aa</v>
      </c>
      <c r="Q20" s="13">
        <f ca="1">P$7*$E20</f>
        <v>2</v>
      </c>
      <c r="R20" s="4" t="str">
        <f ca="1">IF(S$5=$C21,R$6&amp;$D20,"Aa")</f>
        <v>Aa</v>
      </c>
      <c r="S20" s="13">
        <f ca="1">R$7*$E20</f>
        <v>2</v>
      </c>
      <c r="T20" s="4" t="str">
        <f ca="1">IF(U$5=$C21,T$6&amp;$D20,"Aa")</f>
        <v>Aa</v>
      </c>
      <c r="U20" s="13">
        <f ca="1">T$7*$E20</f>
        <v>2</v>
      </c>
      <c r="V20" s="4" t="str">
        <f ca="1">IF(W$5=$C21,V$6&amp;$D20,"Aa")</f>
        <v>aa</v>
      </c>
      <c r="W20" s="13">
        <f ca="1">V$7*$E20</f>
        <v>4</v>
      </c>
      <c r="X20" s="15" t="str">
        <f ca="1">IF(Y$5=$C21,X$6&amp;$D20,"Aa")</f>
        <v>aa</v>
      </c>
      <c r="Y20" s="2">
        <f ca="1">X$7*$E20</f>
        <v>4</v>
      </c>
      <c r="Z20" s="2"/>
      <c r="AA20" s="22">
        <v>5</v>
      </c>
      <c r="AC20" s="34" t="s">
        <v>12</v>
      </c>
      <c r="AD20" s="35">
        <f t="shared" ref="AD20" ca="1" si="12">IF(AE20="","",ROUND(SUM(AE20:AF20)/AG20,1))</f>
        <v>2.6</v>
      </c>
      <c r="AE20" s="44">
        <f ca="1">IF($AA$4="リセット","",IF($AA$4=7,$AA$8,AE20))</f>
        <v>18</v>
      </c>
      <c r="AF20" s="44">
        <f ca="1">IF($AA$4="リセット","",IF($AA$4=7,$AA$10,AF20))</f>
        <v>54</v>
      </c>
      <c r="AG20" s="44">
        <f ca="1">IF($AA$4="リセット","",IF($AA$4=7,$AA$12,AG20))</f>
        <v>28</v>
      </c>
      <c r="AH20" s="45" t="str">
        <f t="shared" ref="AH20" ca="1" si="13">IF(AE20="","",ROUND(SUM(AE20:AF20)/AG20,1)&amp;"：1")</f>
        <v>2.6：1</v>
      </c>
    </row>
    <row r="21" spans="2:36" ht="9.9499999999999993" customHeight="1" x14ac:dyDescent="0.4">
      <c r="B21" s="42"/>
      <c r="C21" s="13">
        <f ca="1">RANDBETWEEN(1,2)</f>
        <v>2</v>
      </c>
      <c r="D21" s="3"/>
      <c r="F21" s="30"/>
      <c r="G21" s="13"/>
      <c r="H21" s="3"/>
      <c r="I21" s="13"/>
      <c r="J21" s="25"/>
      <c r="K21" s="13"/>
      <c r="L21" s="25"/>
      <c r="M21" s="13"/>
      <c r="N21" s="25"/>
      <c r="O21" s="13"/>
      <c r="P21" s="3"/>
      <c r="Q21" s="13"/>
      <c r="R21" s="3"/>
      <c r="S21" s="13"/>
      <c r="T21" s="3"/>
      <c r="U21" s="13"/>
      <c r="V21" s="3"/>
      <c r="W21" s="13"/>
      <c r="X21" s="14"/>
      <c r="Y21" s="2"/>
      <c r="Z21" s="2"/>
      <c r="AA21" s="22">
        <v>6</v>
      </c>
      <c r="AC21" s="34"/>
      <c r="AD21" s="36"/>
      <c r="AE21" s="44"/>
      <c r="AF21" s="44"/>
      <c r="AG21" s="44"/>
      <c r="AH21" s="45" t="str">
        <f t="shared" si="0"/>
        <v/>
      </c>
    </row>
    <row r="22" spans="2:36" ht="24.95" customHeight="1" x14ac:dyDescent="0.4">
      <c r="B22" s="42"/>
      <c r="C22" s="4">
        <v>8</v>
      </c>
      <c r="D22" s="4" t="str">
        <f ca="1">IF(C23=1,"A","a")</f>
        <v>A</v>
      </c>
      <c r="E22">
        <f ca="1">IF(NOT(EXACT(D22,LOWER(D22))),1,2)</f>
        <v>1</v>
      </c>
      <c r="F22" s="29" t="str">
        <f ca="1">IF($G$5=C23,F$6&amp;D22,"Aa")</f>
        <v>AA</v>
      </c>
      <c r="G22" s="13">
        <f ca="1">F$7*$E22</f>
        <v>1</v>
      </c>
      <c r="H22" s="4" t="str">
        <f ca="1">IF($I$5=C23,H$6&amp;D22,"Aa")</f>
        <v>Aa</v>
      </c>
      <c r="I22" s="13">
        <f ca="1">H$7*$E22</f>
        <v>2</v>
      </c>
      <c r="J22" s="4" t="str">
        <f ca="1">IF($K$5=$C23,J$6&amp;D22,"Aa")</f>
        <v>AA</v>
      </c>
      <c r="K22" s="13">
        <f ca="1">J$7*$E22</f>
        <v>1</v>
      </c>
      <c r="L22" s="4" t="str">
        <f ca="1">IF(M$5=$C23,L$6&amp;$D22,"Aa")</f>
        <v>AA</v>
      </c>
      <c r="M22" s="13">
        <f ca="1">L$7*$E22</f>
        <v>1</v>
      </c>
      <c r="N22" s="4" t="str">
        <f ca="1">IF(O$5=$C23,N$6&amp;$D22,"Aa")</f>
        <v>Aa</v>
      </c>
      <c r="O22" s="13">
        <f ca="1">N$7*$E22</f>
        <v>2</v>
      </c>
      <c r="P22" s="4" t="str">
        <f ca="1">IF(Q$5=$C23,P$6&amp;$D22,"Aa")</f>
        <v>AA</v>
      </c>
      <c r="Q22" s="13">
        <f ca="1">P$7*$E22</f>
        <v>1</v>
      </c>
      <c r="R22" s="4" t="str">
        <f ca="1">IF(S$5=$C23,R$6&amp;$D22,"Aa")</f>
        <v>AA</v>
      </c>
      <c r="S22" s="13">
        <f ca="1">R$7*$E22</f>
        <v>1</v>
      </c>
      <c r="T22" s="4" t="str">
        <f ca="1">IF(U$5=$C23,T$6&amp;$D22,"Aa")</f>
        <v>AA</v>
      </c>
      <c r="U22" s="13">
        <f ca="1">T$7*$E22</f>
        <v>1</v>
      </c>
      <c r="V22" s="4" t="str">
        <f ca="1">IF(W$5=$C23,V$6&amp;$D22,"Aa")</f>
        <v>Aa</v>
      </c>
      <c r="W22" s="13">
        <f ca="1">V$7*$E22</f>
        <v>2</v>
      </c>
      <c r="X22" s="15" t="str">
        <f ca="1">IF(Y$5=$C23,X$6&amp;$D22,"Aa")</f>
        <v>Aa</v>
      </c>
      <c r="Y22" s="2">
        <f ca="1">X$7*$E22</f>
        <v>2</v>
      </c>
      <c r="Z22" s="2"/>
      <c r="AA22" s="22">
        <v>7</v>
      </c>
      <c r="AC22" s="34" t="s">
        <v>13</v>
      </c>
      <c r="AD22" s="35">
        <f t="shared" ref="AD22" ca="1" si="14">IF(AE22="","",ROUND(SUM(AE22:AF22)/AG22,1))</f>
        <v>7.3</v>
      </c>
      <c r="AE22" s="44">
        <f ca="1">IF($AA$4="リセット","",IF($AA$4=8,$AA$8,AE22))</f>
        <v>42</v>
      </c>
      <c r="AF22" s="44">
        <f ca="1">IF($AA$4="リセット","",IF($AA$4=8,$AA$10,AF22))</f>
        <v>46</v>
      </c>
      <c r="AG22" s="44">
        <f ca="1">IF($AA$4="リセット","",IF($AA$4=8,$AA$12,AG22))</f>
        <v>12</v>
      </c>
      <c r="AH22" s="45" t="str">
        <f t="shared" ref="AH22" ca="1" si="15">IF(AE22="","",ROUND(SUM(AE22:AF22)/AG22,1)&amp;"：1")</f>
        <v>7.3：1</v>
      </c>
    </row>
    <row r="23" spans="2:36" ht="9.9499999999999993" customHeight="1" x14ac:dyDescent="0.4">
      <c r="B23" s="42"/>
      <c r="C23" s="13">
        <f ca="1">RANDBETWEEN(1,2)</f>
        <v>1</v>
      </c>
      <c r="D23" s="3"/>
      <c r="F23" s="30"/>
      <c r="G23" s="13"/>
      <c r="H23" s="3"/>
      <c r="I23" s="13"/>
      <c r="J23" s="25"/>
      <c r="K23" s="13"/>
      <c r="L23" s="25"/>
      <c r="M23" s="13"/>
      <c r="N23" s="25"/>
      <c r="O23" s="13"/>
      <c r="P23" s="3"/>
      <c r="Q23" s="13"/>
      <c r="R23" s="3"/>
      <c r="S23" s="13"/>
      <c r="T23" s="3"/>
      <c r="U23" s="13"/>
      <c r="V23" s="3"/>
      <c r="W23" s="13"/>
      <c r="X23" s="14"/>
      <c r="Y23" s="2"/>
      <c r="Z23" s="2"/>
      <c r="AA23" s="22">
        <v>8</v>
      </c>
      <c r="AC23" s="34"/>
      <c r="AD23" s="36"/>
      <c r="AE23" s="44"/>
      <c r="AF23" s="44"/>
      <c r="AG23" s="44"/>
      <c r="AH23" s="45" t="str">
        <f t="shared" si="0"/>
        <v/>
      </c>
    </row>
    <row r="24" spans="2:36" ht="24.95" customHeight="1" x14ac:dyDescent="0.4">
      <c r="B24" s="42"/>
      <c r="C24" s="4">
        <v>9</v>
      </c>
      <c r="D24" s="4" t="str">
        <f ca="1">IF(C25=1,"A","a")</f>
        <v>a</v>
      </c>
      <c r="E24">
        <f ca="1">IF(NOT(EXACT(D24,LOWER(D24))),1,2)</f>
        <v>2</v>
      </c>
      <c r="F24" s="29" t="str">
        <f ca="1">IF($G$5=C25,F$6&amp;D24,"Aa")</f>
        <v>Aa</v>
      </c>
      <c r="G24" s="13">
        <f ca="1">F$7*$E24</f>
        <v>2</v>
      </c>
      <c r="H24" s="4" t="str">
        <f ca="1">IF($I$5=C25,H$6&amp;D24,"Aa")</f>
        <v>aa</v>
      </c>
      <c r="I24" s="13">
        <f ca="1">H$7*$E24</f>
        <v>4</v>
      </c>
      <c r="J24" s="4" t="str">
        <f ca="1">IF($K$5=$C25,J$6&amp;D24,"Aa")</f>
        <v>Aa</v>
      </c>
      <c r="K24" s="13">
        <f ca="1">J$7*$E24</f>
        <v>2</v>
      </c>
      <c r="L24" s="4" t="str">
        <f ca="1">IF(M$5=$C25,L$6&amp;$D24,"Aa")</f>
        <v>Aa</v>
      </c>
      <c r="M24" s="13">
        <f ca="1">L$7*$E24</f>
        <v>2</v>
      </c>
      <c r="N24" s="4" t="str">
        <f ca="1">IF(O$5=$C25,N$6&amp;$D24,"Aa")</f>
        <v>aa</v>
      </c>
      <c r="O24" s="13">
        <f ca="1">N$7*$E24</f>
        <v>4</v>
      </c>
      <c r="P24" s="4" t="str">
        <f ca="1">IF(Q$5=$C25,P$6&amp;$D24,"Aa")</f>
        <v>Aa</v>
      </c>
      <c r="Q24" s="13">
        <f ca="1">P$7*$E24</f>
        <v>2</v>
      </c>
      <c r="R24" s="4" t="str">
        <f ca="1">IF(S$5=$C25,R$6&amp;$D24,"Aa")</f>
        <v>Aa</v>
      </c>
      <c r="S24" s="13">
        <f ca="1">R$7*$E24</f>
        <v>2</v>
      </c>
      <c r="T24" s="4" t="str">
        <f ca="1">IF(U$5=$C25,T$6&amp;$D24,"Aa")</f>
        <v>Aa</v>
      </c>
      <c r="U24" s="13">
        <f ca="1">T$7*$E24</f>
        <v>2</v>
      </c>
      <c r="V24" s="4" t="str">
        <f ca="1">IF(W$5=$C25,V$6&amp;$D24,"Aa")</f>
        <v>aa</v>
      </c>
      <c r="W24" s="13">
        <f ca="1">V$7*$E24</f>
        <v>4</v>
      </c>
      <c r="X24" s="15" t="str">
        <f ca="1">IF(Y$5=$C25,X$6&amp;$D24,"Aa")</f>
        <v>aa</v>
      </c>
      <c r="Y24" s="2">
        <f ca="1">X$7*$E24</f>
        <v>4</v>
      </c>
      <c r="Z24" s="2"/>
      <c r="AA24" s="22">
        <v>9</v>
      </c>
      <c r="AC24" s="34" t="s">
        <v>14</v>
      </c>
      <c r="AD24" s="35">
        <f t="shared" ref="AD24" ca="1" si="16">IF(AE24="","",ROUND(SUM(AE24:AF24)/AG24,1))</f>
        <v>4</v>
      </c>
      <c r="AE24" s="44">
        <f ca="1">IF($AA$4="リセット","",IF($AA$4=9,$AA$8,AE24))</f>
        <v>30</v>
      </c>
      <c r="AF24" s="44">
        <f ca="1">IF($AA$4="リセット","",IF($AA$4=9,$AA$10,AF24))</f>
        <v>50</v>
      </c>
      <c r="AG24" s="44">
        <f ca="1">IF($AA$4="リセット","",IF($AA$4=9,$AA$12,AG24))</f>
        <v>20</v>
      </c>
      <c r="AH24" s="45" t="str">
        <f t="shared" ref="AH24" ca="1" si="17">IF(AE24="","",ROUND(SUM(AE24:AF24)/AG24,1)&amp;"：1")</f>
        <v>4：1</v>
      </c>
    </row>
    <row r="25" spans="2:36" ht="9.9499999999999993" customHeight="1" x14ac:dyDescent="0.4">
      <c r="B25" s="42"/>
      <c r="C25" s="13">
        <f ca="1">RANDBETWEEN(1,2)</f>
        <v>2</v>
      </c>
      <c r="D25" s="3"/>
      <c r="F25" s="30"/>
      <c r="G25" s="13"/>
      <c r="H25" s="3"/>
      <c r="I25" s="13"/>
      <c r="J25" s="25"/>
      <c r="K25" s="13"/>
      <c r="L25" s="25"/>
      <c r="M25" s="13"/>
      <c r="N25" s="25"/>
      <c r="O25" s="13"/>
      <c r="P25" s="3"/>
      <c r="Q25" s="13"/>
      <c r="R25" s="3"/>
      <c r="S25" s="13"/>
      <c r="T25" s="3"/>
      <c r="U25" s="13"/>
      <c r="V25" s="3"/>
      <c r="W25" s="13"/>
      <c r="X25" s="14"/>
      <c r="Y25" s="2"/>
      <c r="Z25" s="2"/>
      <c r="AA25" s="22">
        <v>10</v>
      </c>
      <c r="AC25" s="34"/>
      <c r="AD25" s="36"/>
      <c r="AE25" s="44"/>
      <c r="AF25" s="44"/>
      <c r="AG25" s="44"/>
      <c r="AH25" s="45" t="str">
        <f t="shared" si="0"/>
        <v/>
      </c>
    </row>
    <row r="26" spans="2:36" ht="24.75" customHeight="1" thickBot="1" x14ac:dyDescent="0.45">
      <c r="B26" s="43"/>
      <c r="C26" s="4">
        <v>10</v>
      </c>
      <c r="D26" s="4" t="str">
        <f ca="1">IF(C27=1,"A","a")</f>
        <v>A</v>
      </c>
      <c r="E26">
        <f ca="1">IF(NOT(EXACT(D26,LOWER(D26))),1,2)</f>
        <v>1</v>
      </c>
      <c r="F26" s="31" t="str">
        <f ca="1">IF($G$5=C27,F$6&amp;D26,"Aa")</f>
        <v>AA</v>
      </c>
      <c r="G26" s="16">
        <f ca="1">F$7*$E26</f>
        <v>1</v>
      </c>
      <c r="H26" s="17" t="str">
        <f ca="1">IF($I$5=C27,H$6&amp;D26,"Aa")</f>
        <v>Aa</v>
      </c>
      <c r="I26" s="16">
        <f ca="1">H$7*$E26</f>
        <v>2</v>
      </c>
      <c r="J26" s="32" t="str">
        <f ca="1">IF($K$5=$C27,J$6&amp;D26,"Aa")</f>
        <v>AA</v>
      </c>
      <c r="K26" s="16">
        <f ca="1">J$7*$E26</f>
        <v>1</v>
      </c>
      <c r="L26" s="17" t="str">
        <f ca="1">IF(M$5=$C27,L$6&amp;$D26,"Aa")</f>
        <v>AA</v>
      </c>
      <c r="M26" s="16">
        <f ca="1">L$7*$E26</f>
        <v>1</v>
      </c>
      <c r="N26" s="32" t="str">
        <f ca="1">IF(O$5=$C27,N$6&amp;$D26,"Aa")</f>
        <v>Aa</v>
      </c>
      <c r="O26" s="16">
        <f ca="1">N$7*$E26</f>
        <v>2</v>
      </c>
      <c r="P26" s="17" t="str">
        <f ca="1">IF(Q$5=$C27,P$6&amp;$D26,"Aa")</f>
        <v>AA</v>
      </c>
      <c r="Q26" s="16">
        <f ca="1">P$7*$E26</f>
        <v>1</v>
      </c>
      <c r="R26" s="17" t="str">
        <f ca="1">IF(S$5=$C27,R$6&amp;$D26,"Aa")</f>
        <v>AA</v>
      </c>
      <c r="S26" s="16">
        <f ca="1">R$7*$E26</f>
        <v>1</v>
      </c>
      <c r="T26" s="17" t="str">
        <f ca="1">IF(U$5=$C27,T$6&amp;$D26,"Aa")</f>
        <v>AA</v>
      </c>
      <c r="U26" s="16">
        <f ca="1">T$7*$E26</f>
        <v>1</v>
      </c>
      <c r="V26" s="17" t="str">
        <f ca="1">IF(W$5=$C27,V$6&amp;$D26,"Aa")</f>
        <v>Aa</v>
      </c>
      <c r="W26" s="16">
        <f ca="1">V$7*$E26</f>
        <v>2</v>
      </c>
      <c r="X26" s="18" t="str">
        <f ca="1">IF(Y$5=$C27,X$6&amp;$D26,"Aa")</f>
        <v>Aa</v>
      </c>
      <c r="Y26" s="2">
        <f ca="1">X$7*$E26</f>
        <v>2</v>
      </c>
      <c r="Z26" s="2"/>
      <c r="AA26" s="2" t="s">
        <v>22</v>
      </c>
      <c r="AC26" s="34" t="s">
        <v>15</v>
      </c>
      <c r="AD26" s="35">
        <f t="shared" ref="AD26" ca="1" si="18">IF(AE26="","",ROUND(SUM(AE26:AF26)/AG26,1))</f>
        <v>5.3</v>
      </c>
      <c r="AE26" s="44">
        <f ca="1">IF($AA$4="リセット","",IF($AA$4=10,$AA$8,AE26))</f>
        <v>36</v>
      </c>
      <c r="AF26" s="44">
        <f ca="1">IF($AA$4="リセット","",IF($AA$4=10,$AA$10,AF26))</f>
        <v>48</v>
      </c>
      <c r="AG26" s="44">
        <f ca="1">IF($AA$4="リセット","",IF($AA$4=10,$AA$12,AG26))</f>
        <v>16</v>
      </c>
      <c r="AH26" s="45" t="str">
        <f t="shared" ref="AH26" ca="1" si="19">IF(AE26="","",ROUND(SUM(AE26:AF26)/AG26,1)&amp;"：1")</f>
        <v>5.3：1</v>
      </c>
    </row>
    <row r="27" spans="2:36" ht="9" customHeight="1" thickTop="1" x14ac:dyDescent="0.4">
      <c r="C27" s="13">
        <f ca="1">RANDBETWEEN(1,2)</f>
        <v>1</v>
      </c>
      <c r="AC27" s="34"/>
      <c r="AD27" s="36"/>
      <c r="AE27" s="44"/>
      <c r="AF27" s="44"/>
      <c r="AG27" s="44"/>
      <c r="AH27" s="45" t="str">
        <f t="shared" si="0"/>
        <v/>
      </c>
    </row>
    <row r="28" spans="2:36" hidden="1" x14ac:dyDescent="0.4">
      <c r="E28">
        <v>1</v>
      </c>
      <c r="F28" t="s">
        <v>0</v>
      </c>
      <c r="G28">
        <f ca="1">COUNTIF(G8:G26,$E$28)</f>
        <v>6</v>
      </c>
      <c r="I28">
        <f ca="1">COUNTIF(I8:I26,$E$28)</f>
        <v>0</v>
      </c>
      <c r="K28">
        <f ca="1">COUNTIF(K8:K26,$E$28)</f>
        <v>6</v>
      </c>
      <c r="M28">
        <f ca="1">COUNTIF(M8:M26,$E$28)</f>
        <v>6</v>
      </c>
      <c r="O28">
        <f ca="1">COUNTIF(O8:O26,$E$28)</f>
        <v>0</v>
      </c>
      <c r="Q28">
        <f ca="1">COUNTIF(Q8:Q26,$E$28)</f>
        <v>6</v>
      </c>
      <c r="S28">
        <f ca="1">COUNTIF(S8:S26,$E$28)</f>
        <v>6</v>
      </c>
      <c r="U28">
        <f ca="1">COUNTIF(U8:U26,$E$28)</f>
        <v>6</v>
      </c>
      <c r="W28">
        <f ca="1">COUNTIF(W8:W26,$E$28)</f>
        <v>0</v>
      </c>
      <c r="Y28">
        <f ca="1">COUNTIF(Y8:Y26,$E$28)</f>
        <v>0</v>
      </c>
      <c r="AC28" s="4"/>
      <c r="AD28" s="35" t="str">
        <f>IF(AE28="","",ROUND(SUM(AE28:AF28)/AG28,1))</f>
        <v/>
      </c>
      <c r="AE28" s="1"/>
      <c r="AF28" s="1"/>
      <c r="AG28" s="1"/>
      <c r="AH28" s="19"/>
    </row>
    <row r="29" spans="2:36" hidden="1" x14ac:dyDescent="0.4">
      <c r="E29">
        <v>2</v>
      </c>
      <c r="F29" t="s">
        <v>3</v>
      </c>
      <c r="G29">
        <f ca="1">COUNTIF(G8:G26,$E$29)</f>
        <v>4</v>
      </c>
      <c r="I29">
        <f ca="1">COUNTIF(I8:I26,$E$29)</f>
        <v>6</v>
      </c>
      <c r="K29">
        <f ca="1">COUNTIF(K8:K26,$E$29)</f>
        <v>4</v>
      </c>
      <c r="M29">
        <f ca="1">COUNTIF(M8:M26,$E$29)</f>
        <v>4</v>
      </c>
      <c r="O29">
        <f ca="1">COUNTIF(O8:O26,$E$29)</f>
        <v>6</v>
      </c>
      <c r="Q29">
        <f ca="1">COUNTIF(Q8:Q26,$E$29)</f>
        <v>4</v>
      </c>
      <c r="S29">
        <f ca="1">COUNTIF(S8:S26,$E$29)</f>
        <v>4</v>
      </c>
      <c r="U29">
        <f ca="1">COUNTIF(U8:U26,$E$29)</f>
        <v>4</v>
      </c>
      <c r="W29">
        <f ca="1">COUNTIF(W8:W26,$E$29)</f>
        <v>6</v>
      </c>
      <c r="Y29">
        <f ca="1">COUNTIF(Y8:Y26,$E$29)</f>
        <v>6</v>
      </c>
      <c r="AC29" s="4"/>
      <c r="AD29" s="36"/>
      <c r="AE29" s="1"/>
      <c r="AF29" s="1"/>
      <c r="AG29" s="1"/>
      <c r="AH29" s="19"/>
    </row>
    <row r="30" spans="2:36" hidden="1" x14ac:dyDescent="0.4">
      <c r="E30">
        <v>4</v>
      </c>
      <c r="F30" t="s">
        <v>4</v>
      </c>
      <c r="G30">
        <f ca="1">COUNTIF(G8:G26,$E$30)</f>
        <v>0</v>
      </c>
      <c r="I30">
        <f ca="1">COUNTIF(I8:I26,$E$30)</f>
        <v>4</v>
      </c>
      <c r="K30">
        <f ca="1">COUNTIF(K8:K26,$E$30)</f>
        <v>0</v>
      </c>
      <c r="M30">
        <f ca="1">COUNTIF(M8:M26,$E$30)</f>
        <v>0</v>
      </c>
      <c r="O30">
        <f ca="1">COUNTIF(O8:O26,$E$30)</f>
        <v>4</v>
      </c>
      <c r="Q30">
        <f ca="1">COUNTIF(Q8:Q26,$E$30)</f>
        <v>0</v>
      </c>
      <c r="S30">
        <f ca="1">COUNTIF(S8:S26,$E$30)</f>
        <v>0</v>
      </c>
      <c r="U30">
        <f ca="1">COUNTIF(U8:U26,$E$30)</f>
        <v>0</v>
      </c>
      <c r="W30">
        <f ca="1">COUNTIF(W8:W26,$E$30)</f>
        <v>4</v>
      </c>
      <c r="Y30">
        <f ca="1">COUNTIF(Y8:Y26,$E$30)</f>
        <v>4</v>
      </c>
      <c r="AC30" s="4"/>
      <c r="AD30" s="35">
        <f ca="1">IF(AE31="","",ROUND(SUM(AE31:AF31)/AG31,1))</f>
        <v>3.4</v>
      </c>
      <c r="AE30" s="1"/>
      <c r="AF30" s="1"/>
      <c r="AG30" s="1"/>
      <c r="AH30" s="19"/>
    </row>
    <row r="31" spans="2:36" ht="24.75" customHeight="1" x14ac:dyDescent="0.4">
      <c r="AC31" s="4" t="s">
        <v>5</v>
      </c>
      <c r="AD31" s="36"/>
      <c r="AE31" s="20">
        <f ca="1">IF(SUM(AE8:AE27)=0,"",SUM(AE8:AE27))</f>
        <v>276</v>
      </c>
      <c r="AF31" s="20">
        <f ca="1">IF(SUM(AF8:AF27)=0,"",SUM(AF8:AF27))</f>
        <v>498</v>
      </c>
      <c r="AG31" s="20">
        <f ca="1">IF(SUM(AG8:AG27)=0,"",SUM(AG8:AG27))</f>
        <v>226</v>
      </c>
      <c r="AH31" s="21" t="str">
        <f ca="1">IF(AE31="","",ROUND(SUM(AE31:AF31)/AG31,1)&amp;"：1")</f>
        <v>3.4：1</v>
      </c>
    </row>
    <row r="32" spans="2:36" x14ac:dyDescent="0.4">
      <c r="AH32" t="str">
        <f t="shared" ref="AH32" si="20">IF(AH57=0,"",ROUND(SUM(AH57:AI57)/AJ57,1))</f>
        <v/>
      </c>
    </row>
  </sheetData>
  <mergeCells count="79">
    <mergeCell ref="AD28:AD29"/>
    <mergeCell ref="AD30:AD31"/>
    <mergeCell ref="AH4:AH5"/>
    <mergeCell ref="AD8:AD9"/>
    <mergeCell ref="AD10:AD11"/>
    <mergeCell ref="AD12:AD13"/>
    <mergeCell ref="AD14:AD15"/>
    <mergeCell ref="AH10:AH11"/>
    <mergeCell ref="AH8:AH9"/>
    <mergeCell ref="AG24:AG25"/>
    <mergeCell ref="AH24:AH25"/>
    <mergeCell ref="AD24:AD25"/>
    <mergeCell ref="AE26:AE27"/>
    <mergeCell ref="AF26:AF27"/>
    <mergeCell ref="AG26:AG27"/>
    <mergeCell ref="AH26:AH27"/>
    <mergeCell ref="AC4:AC5"/>
    <mergeCell ref="AE4:AE5"/>
    <mergeCell ref="AF4:AF5"/>
    <mergeCell ref="AG4:AG5"/>
    <mergeCell ref="AC10:AC11"/>
    <mergeCell ref="AE10:AE11"/>
    <mergeCell ref="AF10:AF11"/>
    <mergeCell ref="AG10:AG11"/>
    <mergeCell ref="AC8:AC9"/>
    <mergeCell ref="AE8:AE9"/>
    <mergeCell ref="AF8:AF9"/>
    <mergeCell ref="AG8:AG9"/>
    <mergeCell ref="AC14:AC15"/>
    <mergeCell ref="AE14:AE15"/>
    <mergeCell ref="AF14:AF15"/>
    <mergeCell ref="AG14:AG15"/>
    <mergeCell ref="AH14:AH15"/>
    <mergeCell ref="AC12:AC13"/>
    <mergeCell ref="AE12:AE13"/>
    <mergeCell ref="AF12:AF13"/>
    <mergeCell ref="AG12:AG13"/>
    <mergeCell ref="AH12:AH13"/>
    <mergeCell ref="AC18:AC19"/>
    <mergeCell ref="AE18:AE19"/>
    <mergeCell ref="AF18:AF19"/>
    <mergeCell ref="AG18:AG19"/>
    <mergeCell ref="AH18:AH19"/>
    <mergeCell ref="AD18:AD19"/>
    <mergeCell ref="AC16:AC17"/>
    <mergeCell ref="AE16:AE17"/>
    <mergeCell ref="AF16:AF17"/>
    <mergeCell ref="AG16:AG17"/>
    <mergeCell ref="AH16:AH17"/>
    <mergeCell ref="AD16:AD17"/>
    <mergeCell ref="AH20:AH21"/>
    <mergeCell ref="AD20:AD21"/>
    <mergeCell ref="AC22:AC23"/>
    <mergeCell ref="AE22:AE23"/>
    <mergeCell ref="AF22:AF23"/>
    <mergeCell ref="AG22:AG23"/>
    <mergeCell ref="AH22:AH23"/>
    <mergeCell ref="AD22:AD23"/>
    <mergeCell ref="AF24:AF25"/>
    <mergeCell ref="AC20:AC21"/>
    <mergeCell ref="AE20:AE21"/>
    <mergeCell ref="AF20:AF21"/>
    <mergeCell ref="AG20:AG21"/>
    <mergeCell ref="AC26:AC27"/>
    <mergeCell ref="AD26:AD27"/>
    <mergeCell ref="AA14:AA15"/>
    <mergeCell ref="A3:AH3"/>
    <mergeCell ref="F4:X4"/>
    <mergeCell ref="B8:B26"/>
    <mergeCell ref="Z5:AA5"/>
    <mergeCell ref="Z8:Z9"/>
    <mergeCell ref="AA8:AA9"/>
    <mergeCell ref="Z10:Z11"/>
    <mergeCell ref="AA10:AA11"/>
    <mergeCell ref="Z12:Z13"/>
    <mergeCell ref="AA12:AA13"/>
    <mergeCell ref="Z14:Z15"/>
    <mergeCell ref="AC24:AC25"/>
    <mergeCell ref="AE24:AE25"/>
  </mergeCells>
  <phoneticPr fontId="1"/>
  <conditionalFormatting sqref="F8">
    <cfRule type="expression" dxfId="23" priority="15">
      <formula>NOT(EXACT(F8,LOWER(F8)))</formula>
    </cfRule>
  </conditionalFormatting>
  <conditionalFormatting sqref="AA8:AB8">
    <cfRule type="containsText" dxfId="22" priority="14" operator="containsText" text="A">
      <formula>NOT(ISERROR(SEARCH("A",AA8)))</formula>
    </cfRule>
  </conditionalFormatting>
  <conditionalFormatting sqref="H8">
    <cfRule type="expression" dxfId="21" priority="13">
      <formula>NOT(EXACT(H8,LOWER(H8)))</formula>
    </cfRule>
  </conditionalFormatting>
  <conditionalFormatting sqref="J8 L8 N8 P8 R8 T8 V8 X8">
    <cfRule type="expression" dxfId="20" priority="12">
      <formula>NOT(EXACT(J8,LOWER(J8)))</formula>
    </cfRule>
  </conditionalFormatting>
  <conditionalFormatting sqref="H10">
    <cfRule type="expression" dxfId="19" priority="10">
      <formula>NOT(EXACT(H10,LOWER(H10)))</formula>
    </cfRule>
  </conditionalFormatting>
  <conditionalFormatting sqref="X10 V10 T10 R10 P10">
    <cfRule type="expression" dxfId="18" priority="9">
      <formula>NOT(EXACT(P10,LOWER(P10)))</formula>
    </cfRule>
  </conditionalFormatting>
  <conditionalFormatting sqref="H26 H24 H22 H20 H18 H16 H14 H12">
    <cfRule type="expression" dxfId="17" priority="7">
      <formula>NOT(EXACT(H12,LOWER(H12)))</formula>
    </cfRule>
  </conditionalFormatting>
  <conditionalFormatting sqref="X26 V26 T26 R26 P26 X24 V24 T24 R24 P24 X22 V22 T22 R22 P22 X20 V20 T20 R20 P20 X18 V18 T18 R18 P18 X16 V16 T16 R16 P16 X14 V14 T14 R14 P14 X12 V12 T12 R12 P12">
    <cfRule type="expression" dxfId="16" priority="6">
      <formula>NOT(EXACT(P12,LOWER(P12)))</formula>
    </cfRule>
  </conditionalFormatting>
  <conditionalFormatting sqref="F26 F24 F22 F20 F18 F16 F14 F12 F10">
    <cfRule type="expression" dxfId="15" priority="5">
      <formula>NOT(EXACT(F10,LOWER(F10)))</formula>
    </cfRule>
  </conditionalFormatting>
  <conditionalFormatting sqref="J26 J24 J22 J20 J18 J16 J14 J12 J10">
    <cfRule type="expression" dxfId="14" priority="4">
      <formula>NOT(EXACT(J10,LOWER(J10)))</formula>
    </cfRule>
  </conditionalFormatting>
  <conditionalFormatting sqref="L26 L24 L22 L20 L18 L16 L14 L12 L10">
    <cfRule type="expression" dxfId="13" priority="2">
      <formula>NOT(EXACT(L10,LOWER(L10)))</formula>
    </cfRule>
  </conditionalFormatting>
  <conditionalFormatting sqref="N26 N24 N22 N20 N18 N16 N14 N12 N10">
    <cfRule type="expression" dxfId="12" priority="1">
      <formula>NOT(EXACT(N10,LOWER(N10)))</formula>
    </cfRule>
  </conditionalFormatting>
  <dataValidations count="1">
    <dataValidation type="list" allowBlank="1" showInputMessage="1" showErrorMessage="1" sqref="AA4">
      <formula1>$AA$16:$AA$26</formula1>
    </dataValidation>
  </dataValidations>
  <pageMargins left="0.7" right="0.7" top="0.75" bottom="0.75" header="0.3" footer="0.3"/>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2"/>
  <sheetViews>
    <sheetView showGridLines="0" topLeftCell="A3" zoomScale="70" zoomScaleNormal="70" workbookViewId="0">
      <selection activeCell="AC47" sqref="AC47"/>
    </sheetView>
  </sheetViews>
  <sheetFormatPr defaultRowHeight="18.75" x14ac:dyDescent="0.4"/>
  <cols>
    <col min="1" max="1" width="2.625" customWidth="1"/>
    <col min="2" max="3" width="4.125" customWidth="1"/>
    <col min="4" max="4" width="6.75" bestFit="1" customWidth="1"/>
    <col min="5" max="5" width="2.375" hidden="1" customWidth="1"/>
    <col min="6" max="6" width="4.125" customWidth="1"/>
    <col min="7" max="7" width="2.875" customWidth="1"/>
    <col min="8" max="8" width="4.125" customWidth="1"/>
    <col min="9" max="9" width="3" customWidth="1"/>
    <col min="10" max="10" width="4.125" customWidth="1"/>
    <col min="11" max="11" width="2.375" customWidth="1"/>
    <col min="12" max="12" width="4.125" customWidth="1"/>
    <col min="13" max="13" width="3.625" customWidth="1"/>
    <col min="14" max="14" width="4.125" customWidth="1"/>
    <col min="15" max="15" width="3" customWidth="1"/>
    <col min="16" max="16" width="4.125" customWidth="1"/>
    <col min="17" max="17" width="3.75" customWidth="1"/>
    <col min="18" max="18" width="4.125" customWidth="1"/>
    <col min="19" max="19" width="2.75" customWidth="1"/>
    <col min="20" max="20" width="4.125" customWidth="1"/>
    <col min="21" max="21" width="2.875" customWidth="1"/>
    <col min="22" max="22" width="4.125" customWidth="1"/>
    <col min="23" max="23" width="2.125" customWidth="1"/>
    <col min="24" max="24" width="4.125" customWidth="1"/>
    <col min="25" max="25" width="3.75" customWidth="1"/>
    <col min="28" max="28" width="1.5" customWidth="1"/>
    <col min="29" max="29" width="8.375" style="3" customWidth="1"/>
    <col min="30" max="30" width="8.375" style="3" hidden="1" customWidth="1"/>
    <col min="31" max="33" width="7" customWidth="1"/>
    <col min="34" max="34" width="10.625" customWidth="1"/>
    <col min="35" max="36" width="1.625" customWidth="1"/>
  </cols>
  <sheetData>
    <row r="1" spans="1:36" hidden="1" x14ac:dyDescent="0.4"/>
    <row r="2" spans="1:36" hidden="1" x14ac:dyDescent="0.4"/>
    <row r="3" spans="1:36" ht="28.5" customHeight="1" x14ac:dyDescent="0.4">
      <c r="A3" s="37" t="s">
        <v>21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6" ht="20.100000000000001" customHeight="1" x14ac:dyDescent="0.4">
      <c r="F4" s="38" t="s">
        <v>42</v>
      </c>
      <c r="G4" s="39"/>
      <c r="H4" s="39"/>
      <c r="I4" s="39"/>
      <c r="J4" s="39"/>
      <c r="K4" s="39"/>
      <c r="L4" s="39"/>
      <c r="M4" s="39"/>
      <c r="N4" s="39"/>
      <c r="O4" s="39"/>
      <c r="P4" s="39"/>
      <c r="Q4" s="39"/>
      <c r="R4" s="39"/>
      <c r="S4" s="39"/>
      <c r="T4" s="39"/>
      <c r="U4" s="39"/>
      <c r="V4" s="39"/>
      <c r="W4" s="39"/>
      <c r="X4" s="40"/>
      <c r="Z4" t="s">
        <v>23</v>
      </c>
      <c r="AA4" s="24">
        <v>10</v>
      </c>
      <c r="AC4" s="35" t="s">
        <v>1</v>
      </c>
      <c r="AD4" s="8"/>
      <c r="AE4" s="35" t="s">
        <v>0</v>
      </c>
      <c r="AF4" s="35" t="s">
        <v>3</v>
      </c>
      <c r="AG4" s="35" t="s">
        <v>4</v>
      </c>
      <c r="AH4" s="35" t="s">
        <v>41</v>
      </c>
    </row>
    <row r="5" spans="1:36" ht="20.100000000000001" customHeight="1" x14ac:dyDescent="0.4">
      <c r="C5" s="7" t="s">
        <v>17</v>
      </c>
      <c r="D5" s="5"/>
      <c r="F5" s="4">
        <v>1</v>
      </c>
      <c r="G5" s="33">
        <f ca="1">RANDBETWEEN(1,2)</f>
        <v>2</v>
      </c>
      <c r="H5" s="4">
        <v>2</v>
      </c>
      <c r="I5" s="33">
        <f ca="1">RANDBETWEEN(1,2)</f>
        <v>1</v>
      </c>
      <c r="J5" s="4">
        <v>3</v>
      </c>
      <c r="K5" s="33">
        <f ca="1">RANDBETWEEN(1,2)</f>
        <v>2</v>
      </c>
      <c r="L5" s="4">
        <v>4</v>
      </c>
      <c r="M5" s="33">
        <f ca="1">RANDBETWEEN(1,2)</f>
        <v>1</v>
      </c>
      <c r="N5" s="4">
        <v>5</v>
      </c>
      <c r="O5" s="33">
        <f ca="1">RANDBETWEEN(1,2)</f>
        <v>2</v>
      </c>
      <c r="P5" s="4">
        <v>6</v>
      </c>
      <c r="Q5" s="33">
        <f ca="1">RANDBETWEEN(1,2)</f>
        <v>2</v>
      </c>
      <c r="R5" s="4">
        <v>7</v>
      </c>
      <c r="S5" s="33">
        <f ca="1">RANDBETWEEN(1,2)</f>
        <v>1</v>
      </c>
      <c r="T5" s="4">
        <v>8</v>
      </c>
      <c r="U5" s="33">
        <f ca="1">RANDBETWEEN(1,2)</f>
        <v>2</v>
      </c>
      <c r="V5" s="4">
        <v>9</v>
      </c>
      <c r="W5" s="33">
        <f ca="1">RANDBETWEEN(1,2)</f>
        <v>2</v>
      </c>
      <c r="X5" s="4">
        <v>10</v>
      </c>
      <c r="Y5" s="33">
        <f ca="1">RANDBETWEEN(1,2)</f>
        <v>2</v>
      </c>
      <c r="Z5" s="34" t="s">
        <v>18</v>
      </c>
      <c r="AA5" s="34"/>
      <c r="AB5" s="3"/>
      <c r="AC5" s="46"/>
      <c r="AD5" s="23"/>
      <c r="AE5" s="36"/>
      <c r="AF5" s="36"/>
      <c r="AG5" s="36"/>
      <c r="AH5" s="36"/>
    </row>
    <row r="6" spans="1:36" ht="20.100000000000001" customHeight="1" thickBot="1" x14ac:dyDescent="0.45">
      <c r="C6" s="6"/>
      <c r="D6" s="3" t="s">
        <v>16</v>
      </c>
      <c r="F6" s="4" t="str">
        <f ca="1">IF(G5=1,"A","a")</f>
        <v>a</v>
      </c>
      <c r="G6" s="3"/>
      <c r="H6" s="4" t="str">
        <f ca="1">IF(I5=1,"A","a")</f>
        <v>A</v>
      </c>
      <c r="I6" s="3"/>
      <c r="J6" s="4" t="str">
        <f ca="1">IF(K5=1,"A","a")</f>
        <v>a</v>
      </c>
      <c r="K6" s="3"/>
      <c r="L6" s="4" t="str">
        <f ca="1">IF(M5=1,"A","a")</f>
        <v>A</v>
      </c>
      <c r="M6" s="3"/>
      <c r="N6" s="4" t="str">
        <f ca="1">IF(O5=1,"A","a")</f>
        <v>a</v>
      </c>
      <c r="O6" s="3"/>
      <c r="P6" s="4" t="str">
        <f ca="1">IF(Q5=1,"A","a")</f>
        <v>a</v>
      </c>
      <c r="Q6" s="3"/>
      <c r="R6" s="4" t="str">
        <f ca="1">IF(S5=1,"A","a")</f>
        <v>A</v>
      </c>
      <c r="S6" s="3"/>
      <c r="T6" s="4" t="str">
        <f ca="1">IF(U5=1,"A","a")</f>
        <v>a</v>
      </c>
      <c r="U6" s="3"/>
      <c r="V6" s="4" t="str">
        <f ca="1">IF(W5=1,"A","a")</f>
        <v>a</v>
      </c>
      <c r="W6" s="3"/>
      <c r="X6" s="4" t="str">
        <f ca="1">IF(Y5=1,"A","a")</f>
        <v>a</v>
      </c>
      <c r="Z6" s="1" t="s">
        <v>1</v>
      </c>
      <c r="AA6" s="1" t="s">
        <v>2</v>
      </c>
      <c r="AC6" s="4" t="s">
        <v>40</v>
      </c>
      <c r="AD6" s="4"/>
      <c r="AE6" s="4" t="s">
        <v>24</v>
      </c>
      <c r="AF6" s="4" t="s">
        <v>24</v>
      </c>
      <c r="AG6" s="4" t="s">
        <v>25</v>
      </c>
      <c r="AH6" s="4" t="s">
        <v>26</v>
      </c>
      <c r="AI6" s="13" t="s">
        <v>38</v>
      </c>
      <c r="AJ6" s="27" t="s">
        <v>20</v>
      </c>
    </row>
    <row r="7" spans="1:36" ht="19.5" hidden="1" thickBot="1" x14ac:dyDescent="0.45">
      <c r="F7">
        <f ca="1">IF(NOT(EXACT(F6,LOWER(F6))),1,2)</f>
        <v>2</v>
      </c>
      <c r="H7">
        <f ca="1">IF(NOT(EXACT(H6,LOWER(H6))),1,2)</f>
        <v>1</v>
      </c>
      <c r="J7">
        <f ca="1">IF(NOT(EXACT(J6,LOWER(J6))),1,2)</f>
        <v>2</v>
      </c>
      <c r="L7">
        <f ca="1">IF(NOT(EXACT(L6,LOWER(L6))),1,2)</f>
        <v>1</v>
      </c>
      <c r="N7">
        <f ca="1">IF(NOT(EXACT(N6,LOWER(N6))),1,2)</f>
        <v>2</v>
      </c>
      <c r="P7">
        <f ca="1">IF(NOT(EXACT(P6,LOWER(P6))),1,2)</f>
        <v>2</v>
      </c>
      <c r="R7">
        <f ca="1">IF(NOT(EXACT(R6,LOWER(R6))),1,2)</f>
        <v>1</v>
      </c>
      <c r="T7">
        <f ca="1">IF(NOT(EXACT(T6,LOWER(T6))),1,2)</f>
        <v>2</v>
      </c>
      <c r="V7">
        <f ca="1">IF(NOT(EXACT(V6,LOWER(V6))),1,2)</f>
        <v>2</v>
      </c>
      <c r="X7">
        <f ca="1">IF(NOT(EXACT(X6,LOWER(X6))),1,2)</f>
        <v>2</v>
      </c>
      <c r="Z7" s="1"/>
      <c r="AA7" s="1"/>
      <c r="AC7" s="4"/>
      <c r="AD7" s="4"/>
      <c r="AE7" s="4"/>
      <c r="AF7" s="4"/>
      <c r="AG7" s="4"/>
      <c r="AH7" s="1"/>
      <c r="AI7" s="26"/>
      <c r="AJ7" s="26"/>
    </row>
    <row r="8" spans="1:36" ht="19.5" thickTop="1" x14ac:dyDescent="0.4">
      <c r="B8" s="41" t="s">
        <v>43</v>
      </c>
      <c r="C8" s="4">
        <v>1</v>
      </c>
      <c r="D8" s="4" t="str">
        <f ca="1">IF(C9=1,"A","a")</f>
        <v>a</v>
      </c>
      <c r="E8">
        <f ca="1">IF(NOT(EXACT(D8,LOWER(D8))),1,2)</f>
        <v>2</v>
      </c>
      <c r="F8" s="9" t="str">
        <f ca="1">IF($G$5=C9,F$6&amp;D8,"Aa")</f>
        <v>aa</v>
      </c>
      <c r="G8" s="10">
        <f ca="1">F$7*$E8</f>
        <v>4</v>
      </c>
      <c r="H8" s="11" t="str">
        <f ca="1">IF($I$5=C9,H$6&amp;D8,"Aa")</f>
        <v>Aa</v>
      </c>
      <c r="I8" s="10">
        <f ca="1">H$7*$E8</f>
        <v>2</v>
      </c>
      <c r="J8" s="11" t="str">
        <f ca="1">IF($K$5=$C9,J$6&amp;D8,"Aa")</f>
        <v>aa</v>
      </c>
      <c r="K8" s="10">
        <f ca="1">J$7*$E8</f>
        <v>4</v>
      </c>
      <c r="L8" s="11" t="str">
        <f ca="1">IF(M$5=$C9,L$6&amp;$D8,"Aa")</f>
        <v>Aa</v>
      </c>
      <c r="M8" s="10">
        <f ca="1">L$7*$E8</f>
        <v>2</v>
      </c>
      <c r="N8" s="11" t="str">
        <f ca="1">IF(O$5=$C9,N$6&amp;$D8,"Aa")</f>
        <v>aa</v>
      </c>
      <c r="O8" s="10">
        <f ca="1">N$7*$E8</f>
        <v>4</v>
      </c>
      <c r="P8" s="11" t="str">
        <f ca="1">IF(Q$5=$C9,P$6&amp;$D8,"Aa")</f>
        <v>aa</v>
      </c>
      <c r="Q8" s="10">
        <f ca="1">P$7*$E8</f>
        <v>4</v>
      </c>
      <c r="R8" s="11" t="str">
        <f ca="1">IF(S$5=$C9,R$6&amp;$D8,"Aa")</f>
        <v>Aa</v>
      </c>
      <c r="S8" s="10">
        <f ca="1">R$7*$E8</f>
        <v>2</v>
      </c>
      <c r="T8" s="11" t="str">
        <f ca="1">IF(U$5=$C9,T$6&amp;$D8,"Aa")</f>
        <v>aa</v>
      </c>
      <c r="U8" s="10">
        <f ca="1">T$7*$E8</f>
        <v>4</v>
      </c>
      <c r="V8" s="11" t="str">
        <f ca="1">IF(W$5=$C9,V$6&amp;$D8,"Aa")</f>
        <v>aa</v>
      </c>
      <c r="W8" s="10">
        <f ca="1">V$7*$E8</f>
        <v>4</v>
      </c>
      <c r="X8" s="28" t="str">
        <f ca="1">IF(Y$5=$C9,X$6&amp;$D8,"Aa")</f>
        <v>aa</v>
      </c>
      <c r="Y8" s="2">
        <f ca="1">X$7*$E8</f>
        <v>4</v>
      </c>
      <c r="Z8" s="34" t="s">
        <v>0</v>
      </c>
      <c r="AA8" s="34">
        <f ca="1">SUM(G28:Y28)</f>
        <v>9</v>
      </c>
      <c r="AB8" s="3"/>
      <c r="AC8" s="34" t="s">
        <v>6</v>
      </c>
      <c r="AD8" s="35">
        <f ca="1">IF(AE8="","",ROUND(SUM(AE8:AF8)/AG8,1))</f>
        <v>2.6</v>
      </c>
      <c r="AE8" s="44">
        <f ca="1">IF($AA$4="リセット","",IF($AA$4=1,$AA$8,AE8))</f>
        <v>18</v>
      </c>
      <c r="AF8" s="44">
        <f ca="1">IF($AA$4="リセット","",IF($AA$4=1,$AA$10,AF8))</f>
        <v>54</v>
      </c>
      <c r="AG8" s="44">
        <f ca="1">IF($AA$4="リセット","",IF($AA$4=1,$AA$12,AG8))</f>
        <v>28</v>
      </c>
      <c r="AH8" s="45" t="str">
        <f ca="1">IF(AE8="","",ROUND(SUM(AE8:AF8)/AG8,1)&amp;"：1")</f>
        <v>2.6：1</v>
      </c>
      <c r="AI8" s="26" t="s">
        <v>6</v>
      </c>
      <c r="AJ8" s="26">
        <f ca="1">VLOOKUP(AI8,$AC$8:$AD$31,2,FALSE)</f>
        <v>2.6</v>
      </c>
    </row>
    <row r="9" spans="1:36" ht="9.9499999999999993" customHeight="1" x14ac:dyDescent="0.4">
      <c r="B9" s="42"/>
      <c r="C9" s="33">
        <f ca="1">RANDBETWEEN(1,2)</f>
        <v>2</v>
      </c>
      <c r="D9" s="3"/>
      <c r="F9" s="12"/>
      <c r="G9" s="13"/>
      <c r="H9" s="3"/>
      <c r="I9" s="13"/>
      <c r="J9" s="3"/>
      <c r="K9" s="13"/>
      <c r="L9" s="25"/>
      <c r="M9" s="13"/>
      <c r="N9" s="3"/>
      <c r="O9" s="13"/>
      <c r="P9" s="3"/>
      <c r="Q9" s="13"/>
      <c r="R9" s="3"/>
      <c r="S9" s="13"/>
      <c r="T9" s="3"/>
      <c r="U9" s="13"/>
      <c r="V9" s="3"/>
      <c r="W9" s="13"/>
      <c r="X9" s="14"/>
      <c r="Y9" s="2"/>
      <c r="Z9" s="34"/>
      <c r="AA9" s="34"/>
      <c r="AB9" s="3"/>
      <c r="AC9" s="34"/>
      <c r="AD9" s="36"/>
      <c r="AE9" s="44"/>
      <c r="AF9" s="44"/>
      <c r="AG9" s="44"/>
      <c r="AH9" s="45" t="str">
        <f t="shared" ref="AH9:AH27" si="0">IF(AH34=0,"",ROUND(SUM(AH34:AI34)/AJ34,1))</f>
        <v/>
      </c>
      <c r="AI9" s="26" t="s">
        <v>7</v>
      </c>
      <c r="AJ9" s="26">
        <f t="shared" ref="AJ9:AJ17" ca="1" si="1">VLOOKUP(AI9,$AC$8:$AD$31,2,FALSE)</f>
        <v>5.7</v>
      </c>
    </row>
    <row r="10" spans="1:36" ht="24.95" customHeight="1" x14ac:dyDescent="0.4">
      <c r="B10" s="42"/>
      <c r="C10" s="4">
        <v>2</v>
      </c>
      <c r="D10" s="4" t="str">
        <f ca="1">IF(C11=1,"A","a")</f>
        <v>A</v>
      </c>
      <c r="E10">
        <f ca="1">IF(NOT(EXACT(D10,LOWER(D10))),1,2)</f>
        <v>1</v>
      </c>
      <c r="F10" s="29" t="str">
        <f ca="1">IF($G$5=C11,F$6&amp;D10,"Aa")</f>
        <v>Aa</v>
      </c>
      <c r="G10" s="13">
        <f ca="1">F$7*$E10</f>
        <v>2</v>
      </c>
      <c r="H10" s="4" t="str">
        <f ca="1">IF($I$5=C11,H$6&amp;D10,"Aa")</f>
        <v>AA</v>
      </c>
      <c r="I10" s="13">
        <f ca="1">H$7*$E10</f>
        <v>1</v>
      </c>
      <c r="J10" s="4" t="str">
        <f ca="1">IF($K$5=$C11,J$6&amp;D10,"Aa")</f>
        <v>Aa</v>
      </c>
      <c r="K10" s="13">
        <f ca="1">J$7*$E10</f>
        <v>2</v>
      </c>
      <c r="L10" s="4" t="str">
        <f ca="1">IF(M$5=$C11,L$6&amp;$D10,"Aa")</f>
        <v>AA</v>
      </c>
      <c r="M10" s="13">
        <f ca="1">L$7*$E10</f>
        <v>1</v>
      </c>
      <c r="N10" s="4" t="str">
        <f ca="1">IF(O$5=$C11,N$6&amp;$D10,"Aa")</f>
        <v>Aa</v>
      </c>
      <c r="O10" s="13">
        <f ca="1">N$7*$E10</f>
        <v>2</v>
      </c>
      <c r="P10" s="4" t="str">
        <f ca="1">IF(Q$5=$C11,P$6&amp;$D10,"Aa")</f>
        <v>Aa</v>
      </c>
      <c r="Q10" s="13">
        <f ca="1">P$7*$E10</f>
        <v>2</v>
      </c>
      <c r="R10" s="4" t="str">
        <f ca="1">IF(S$5=$C11,R$6&amp;$D10,"Aa")</f>
        <v>AA</v>
      </c>
      <c r="S10" s="13">
        <f ca="1">R$7*$E10</f>
        <v>1</v>
      </c>
      <c r="T10" s="4" t="str">
        <f ca="1">IF(U$5=$C11,T$6&amp;$D10,"Aa")</f>
        <v>Aa</v>
      </c>
      <c r="U10" s="13">
        <f ca="1">T$7*$E10</f>
        <v>2</v>
      </c>
      <c r="V10" s="4" t="str">
        <f ca="1">IF(W$5=$C11,V$6&amp;$D10,"Aa")</f>
        <v>Aa</v>
      </c>
      <c r="W10" s="13">
        <f ca="1">V$7*$E10</f>
        <v>2</v>
      </c>
      <c r="X10" s="15" t="str">
        <f ca="1">IF(Y$5=$C11,X$6&amp;$D10,"Aa")</f>
        <v>Aa</v>
      </c>
      <c r="Y10" s="2">
        <f ca="1">X$7*$E10</f>
        <v>2</v>
      </c>
      <c r="Z10" s="34" t="s">
        <v>3</v>
      </c>
      <c r="AA10" s="34">
        <f ca="1">SUM(G29:Y29)</f>
        <v>42</v>
      </c>
      <c r="AB10" s="3"/>
      <c r="AC10" s="34" t="s">
        <v>7</v>
      </c>
      <c r="AD10" s="35">
        <f t="shared" ref="AD10" ca="1" si="2">IF(AE10="","",ROUND(SUM(AE10:AF10)/AG10,1))</f>
        <v>5.7</v>
      </c>
      <c r="AE10" s="44">
        <f ca="1">IF($AA$4="リセット","",IF($AA$4=2,$AA$8,AE10))</f>
        <v>35</v>
      </c>
      <c r="AF10" s="44">
        <f ca="1">IF($AA$4="リセット","",IF($AA$4=2,$AA$10,AF10))</f>
        <v>50</v>
      </c>
      <c r="AG10" s="44">
        <f ca="1">IF($AA$4="リセット","",IF($AA$4=2,$AA$12,AG10))</f>
        <v>15</v>
      </c>
      <c r="AH10" s="45" t="str">
        <f t="shared" ref="AH10" ca="1" si="3">IF(AE10="","",ROUND(SUM(AE10:AF10)/AG10,1)&amp;"：1")</f>
        <v>5.7：1</v>
      </c>
      <c r="AI10" s="26" t="s">
        <v>8</v>
      </c>
      <c r="AJ10" s="26">
        <f t="shared" ca="1" si="1"/>
        <v>3.2</v>
      </c>
    </row>
    <row r="11" spans="1:36" ht="9.9499999999999993" customHeight="1" x14ac:dyDescent="0.4">
      <c r="B11" s="42"/>
      <c r="C11" s="33">
        <f ca="1">RANDBETWEEN(1,2)</f>
        <v>1</v>
      </c>
      <c r="D11" s="3"/>
      <c r="F11" s="30"/>
      <c r="G11" s="13"/>
      <c r="H11" s="3"/>
      <c r="I11" s="13"/>
      <c r="J11" s="25"/>
      <c r="K11" s="13"/>
      <c r="L11" s="25"/>
      <c r="M11" s="13"/>
      <c r="N11" s="25"/>
      <c r="O11" s="13"/>
      <c r="P11" s="3"/>
      <c r="Q11" s="13"/>
      <c r="R11" s="3"/>
      <c r="S11" s="13"/>
      <c r="T11" s="3"/>
      <c r="U11" s="13"/>
      <c r="V11" s="3"/>
      <c r="W11" s="13"/>
      <c r="X11" s="14"/>
      <c r="Y11" s="2"/>
      <c r="Z11" s="34"/>
      <c r="AA11" s="34"/>
      <c r="AB11" s="3"/>
      <c r="AC11" s="34"/>
      <c r="AD11" s="36"/>
      <c r="AE11" s="44"/>
      <c r="AF11" s="44"/>
      <c r="AG11" s="44"/>
      <c r="AH11" s="45" t="str">
        <f t="shared" si="0"/>
        <v/>
      </c>
      <c r="AI11" s="26" t="s">
        <v>9</v>
      </c>
      <c r="AJ11" s="26">
        <f t="shared" ca="1" si="1"/>
        <v>1</v>
      </c>
    </row>
    <row r="12" spans="1:36" ht="24.95" customHeight="1" x14ac:dyDescent="0.4">
      <c r="B12" s="42"/>
      <c r="C12" s="4">
        <v>3</v>
      </c>
      <c r="D12" s="4" t="str">
        <f ca="1">IF(C13=1,"A","a")</f>
        <v>a</v>
      </c>
      <c r="E12">
        <f ca="1">IF(NOT(EXACT(D12,LOWER(D12))),1,2)</f>
        <v>2</v>
      </c>
      <c r="F12" s="29" t="str">
        <f ca="1">IF($G$5=C13,F$6&amp;D12,"Aa")</f>
        <v>aa</v>
      </c>
      <c r="G12" s="13">
        <f ca="1">F$7*$E12</f>
        <v>4</v>
      </c>
      <c r="H12" s="4" t="str">
        <f ca="1">IF($I$5=C13,H$6&amp;D12,"Aa")</f>
        <v>Aa</v>
      </c>
      <c r="I12" s="13">
        <f ca="1">H$7*$E12</f>
        <v>2</v>
      </c>
      <c r="J12" s="4" t="str">
        <f ca="1">IF($K$5=$C13,J$6&amp;D12,"Aa")</f>
        <v>aa</v>
      </c>
      <c r="K12" s="13">
        <f ca="1">J$7*$E12</f>
        <v>4</v>
      </c>
      <c r="L12" s="4" t="str">
        <f ca="1">IF(M$5=$C13,L$6&amp;$D12,"Aa")</f>
        <v>Aa</v>
      </c>
      <c r="M12" s="13">
        <f ca="1">L$7*$E12</f>
        <v>2</v>
      </c>
      <c r="N12" s="4" t="str">
        <f ca="1">IF(O$5=$C13,N$6&amp;$D12,"Aa")</f>
        <v>aa</v>
      </c>
      <c r="O12" s="13">
        <f ca="1">N$7*$E12</f>
        <v>4</v>
      </c>
      <c r="P12" s="4" t="str">
        <f ca="1">IF(Q$5=$C13,P$6&amp;$D12,"Aa")</f>
        <v>aa</v>
      </c>
      <c r="Q12" s="13">
        <f ca="1">P$7*$E12</f>
        <v>4</v>
      </c>
      <c r="R12" s="4" t="str">
        <f ca="1">IF(S$5=$C13,R$6&amp;$D12,"Aa")</f>
        <v>Aa</v>
      </c>
      <c r="S12" s="13">
        <f ca="1">R$7*$E12</f>
        <v>2</v>
      </c>
      <c r="T12" s="4" t="str">
        <f ca="1">IF(U$5=$C13,T$6&amp;$D12,"Aa")</f>
        <v>aa</v>
      </c>
      <c r="U12" s="13">
        <f ca="1">T$7*$E12</f>
        <v>4</v>
      </c>
      <c r="V12" s="4" t="str">
        <f ca="1">IF(W$5=$C13,V$6&amp;$D12,"Aa")</f>
        <v>aa</v>
      </c>
      <c r="W12" s="13">
        <f ca="1">V$7*$E12</f>
        <v>4</v>
      </c>
      <c r="X12" s="15" t="str">
        <f ca="1">IF(Y$5=$C13,X$6&amp;$D12,"Aa")</f>
        <v>aa</v>
      </c>
      <c r="Y12" s="2">
        <f ca="1">X$7*$E12</f>
        <v>4</v>
      </c>
      <c r="Z12" s="34" t="s">
        <v>4</v>
      </c>
      <c r="AA12" s="34">
        <f ca="1">SUM(G30:Y30)</f>
        <v>49</v>
      </c>
      <c r="AB12" s="3"/>
      <c r="AC12" s="34" t="s">
        <v>8</v>
      </c>
      <c r="AD12" s="35">
        <f t="shared" ref="AD12" ca="1" si="4">IF(AE12="","",ROUND(SUM(AE12:AF12)/AG12,1))</f>
        <v>3.2</v>
      </c>
      <c r="AE12" s="44">
        <f ca="1">IF($AA$4="リセット","",IF($AA$4=3,$AA$8,AE12))</f>
        <v>24</v>
      </c>
      <c r="AF12" s="44">
        <f ca="1">IF($AA$4="リセット","",IF($AA$4=3,$AA$10,AF12))</f>
        <v>52</v>
      </c>
      <c r="AG12" s="44">
        <f ca="1">IF($AA$4="リセット","",IF($AA$4=3,$AA$12,AG12))</f>
        <v>24</v>
      </c>
      <c r="AH12" s="45" t="str">
        <f t="shared" ref="AH12" ca="1" si="5">IF(AE12="","",ROUND(SUM(AE12:AF12)/AG12,1)&amp;"：1")</f>
        <v>3.2：1</v>
      </c>
      <c r="AI12" s="26" t="s">
        <v>10</v>
      </c>
      <c r="AJ12" s="26">
        <f t="shared" ca="1" si="1"/>
        <v>3.2</v>
      </c>
    </row>
    <row r="13" spans="1:36" ht="9.9499999999999993" customHeight="1" x14ac:dyDescent="0.4">
      <c r="B13" s="42"/>
      <c r="C13" s="33">
        <f ca="1">RANDBETWEEN(1,2)</f>
        <v>2</v>
      </c>
      <c r="D13" s="3"/>
      <c r="F13" s="30"/>
      <c r="G13" s="13"/>
      <c r="H13" s="3"/>
      <c r="I13" s="13"/>
      <c r="J13" s="25"/>
      <c r="K13" s="13"/>
      <c r="L13" s="25"/>
      <c r="M13" s="13"/>
      <c r="N13" s="25"/>
      <c r="O13" s="13"/>
      <c r="P13" s="3"/>
      <c r="Q13" s="13"/>
      <c r="R13" s="3"/>
      <c r="S13" s="13"/>
      <c r="T13" s="3"/>
      <c r="U13" s="13"/>
      <c r="V13" s="3"/>
      <c r="W13" s="13"/>
      <c r="X13" s="14"/>
      <c r="Y13" s="2"/>
      <c r="Z13" s="34"/>
      <c r="AA13" s="34"/>
      <c r="AB13" s="3"/>
      <c r="AC13" s="34"/>
      <c r="AD13" s="36"/>
      <c r="AE13" s="44"/>
      <c r="AF13" s="44"/>
      <c r="AG13" s="44"/>
      <c r="AH13" s="45" t="str">
        <f t="shared" si="0"/>
        <v/>
      </c>
      <c r="AI13" s="26" t="s">
        <v>11</v>
      </c>
      <c r="AJ13" s="26">
        <f t="shared" ca="1" si="1"/>
        <v>9</v>
      </c>
    </row>
    <row r="14" spans="1:36" ht="24.95" customHeight="1" x14ac:dyDescent="0.4">
      <c r="B14" s="42"/>
      <c r="C14" s="4">
        <v>4</v>
      </c>
      <c r="D14" s="4" t="str">
        <f ca="1">IF(C15=1,"A","a")</f>
        <v>A</v>
      </c>
      <c r="E14">
        <f ca="1">IF(NOT(EXACT(D14,LOWER(D14))),1,2)</f>
        <v>1</v>
      </c>
      <c r="F14" s="29" t="str">
        <f ca="1">IF($G$5=C15,F$6&amp;D14,"Aa")</f>
        <v>Aa</v>
      </c>
      <c r="G14" s="13">
        <f ca="1">F$7*$E14</f>
        <v>2</v>
      </c>
      <c r="H14" s="4" t="str">
        <f ca="1">IF($I$5=C15,H$6&amp;D14,"Aa")</f>
        <v>AA</v>
      </c>
      <c r="I14" s="13">
        <f ca="1">H$7*$E14</f>
        <v>1</v>
      </c>
      <c r="J14" s="4" t="str">
        <f ca="1">IF($K$5=$C15,J$6&amp;D14,"Aa")</f>
        <v>Aa</v>
      </c>
      <c r="K14" s="13">
        <f ca="1">J$7*$E14</f>
        <v>2</v>
      </c>
      <c r="L14" s="4" t="str">
        <f ca="1">IF(M$5=$C15,L$6&amp;$D14,"Aa")</f>
        <v>AA</v>
      </c>
      <c r="M14" s="13">
        <f ca="1">L$7*$E14</f>
        <v>1</v>
      </c>
      <c r="N14" s="4" t="str">
        <f ca="1">IF(O$5=$C15,N$6&amp;$D14,"Aa")</f>
        <v>Aa</v>
      </c>
      <c r="O14" s="13">
        <f ca="1">N$7*$E14</f>
        <v>2</v>
      </c>
      <c r="P14" s="4" t="str">
        <f ca="1">IF(Q$5=$C15,P$6&amp;$D14,"Aa")</f>
        <v>Aa</v>
      </c>
      <c r="Q14" s="13">
        <f ca="1">P$7*$E14</f>
        <v>2</v>
      </c>
      <c r="R14" s="4" t="str">
        <f ca="1">IF(S$5=$C15,R$6&amp;$D14,"Aa")</f>
        <v>AA</v>
      </c>
      <c r="S14" s="13">
        <f ca="1">R$7*$E14</f>
        <v>1</v>
      </c>
      <c r="T14" s="4" t="str">
        <f ca="1">IF(U$5=$C15,T$6&amp;$D14,"Aa")</f>
        <v>Aa</v>
      </c>
      <c r="U14" s="13">
        <f ca="1">T$7*$E14</f>
        <v>2</v>
      </c>
      <c r="V14" s="4" t="str">
        <f ca="1">IF(W$5=$C15,V$6&amp;$D14,"Aa")</f>
        <v>Aa</v>
      </c>
      <c r="W14" s="13">
        <f ca="1">V$7*$E14</f>
        <v>2</v>
      </c>
      <c r="X14" s="15" t="str">
        <f ca="1">IF(Y$5=$C15,X$6&amp;$D14,"Aa")</f>
        <v>Aa</v>
      </c>
      <c r="Y14" s="2">
        <f ca="1">X$7*$E14</f>
        <v>2</v>
      </c>
      <c r="Z14" s="35" t="s">
        <v>19</v>
      </c>
      <c r="AA14" s="35">
        <f ca="1">SUM(AA8:AA13)</f>
        <v>100</v>
      </c>
      <c r="AC14" s="34" t="s">
        <v>9</v>
      </c>
      <c r="AD14" s="35">
        <f t="shared" ref="AD14" ca="1" si="6">IF(AE14="","",ROUND(SUM(AE14:AF14)/AG14,1))</f>
        <v>1</v>
      </c>
      <c r="AE14" s="44">
        <f ca="1">IF($AA$4="リセット","",IF($AA$4=4,$AA$8,AE14))</f>
        <v>9</v>
      </c>
      <c r="AF14" s="44">
        <f ca="1">IF($AA$4="リセット","",IF($AA$4=4,$AA$10,AF14))</f>
        <v>42</v>
      </c>
      <c r="AG14" s="44">
        <f ca="1">IF($AA$4="リセット","",IF($AA$4=4,$AA$12,AG14))</f>
        <v>49</v>
      </c>
      <c r="AH14" s="45" t="str">
        <f t="shared" ref="AH14" ca="1" si="7">IF(AE14="","",ROUND(SUM(AE14:AF14)/AG14,1)&amp;"：1")</f>
        <v>1：1</v>
      </c>
      <c r="AI14" s="26" t="s">
        <v>12</v>
      </c>
      <c r="AJ14" s="26">
        <f t="shared" ca="1" si="1"/>
        <v>2.6</v>
      </c>
    </row>
    <row r="15" spans="1:36" ht="9.9499999999999993" customHeight="1" x14ac:dyDescent="0.4">
      <c r="B15" s="42"/>
      <c r="C15" s="33">
        <f ca="1">RANDBETWEEN(1,2)</f>
        <v>1</v>
      </c>
      <c r="D15" s="3"/>
      <c r="F15" s="30"/>
      <c r="G15" s="13"/>
      <c r="H15" s="3"/>
      <c r="I15" s="13"/>
      <c r="J15" s="25"/>
      <c r="K15" s="13"/>
      <c r="L15" s="25"/>
      <c r="M15" s="13"/>
      <c r="N15" s="25"/>
      <c r="O15" s="13"/>
      <c r="P15" s="3"/>
      <c r="Q15" s="13"/>
      <c r="R15" s="3"/>
      <c r="S15" s="13"/>
      <c r="T15" s="3"/>
      <c r="U15" s="13"/>
      <c r="V15" s="3"/>
      <c r="W15" s="13"/>
      <c r="X15" s="14"/>
      <c r="Y15" s="2"/>
      <c r="Z15" s="36"/>
      <c r="AA15" s="36"/>
      <c r="AC15" s="34"/>
      <c r="AD15" s="36"/>
      <c r="AE15" s="44"/>
      <c r="AF15" s="44"/>
      <c r="AG15" s="44"/>
      <c r="AH15" s="45" t="str">
        <f t="shared" si="0"/>
        <v/>
      </c>
      <c r="AI15" s="26" t="s">
        <v>13</v>
      </c>
      <c r="AJ15" s="26">
        <f t="shared" ca="1" si="1"/>
        <v>7.3</v>
      </c>
    </row>
    <row r="16" spans="1:36" ht="24.95" customHeight="1" x14ac:dyDescent="0.4">
      <c r="B16" s="42"/>
      <c r="C16" s="4">
        <v>5</v>
      </c>
      <c r="D16" s="4" t="str">
        <f ca="1">IF(C17=1,"A","a")</f>
        <v>A</v>
      </c>
      <c r="E16">
        <f ca="1">IF(NOT(EXACT(D16,LOWER(D16))),1,2)</f>
        <v>1</v>
      </c>
      <c r="F16" s="29" t="str">
        <f ca="1">IF($G$5=C17,F$6&amp;D16,"Aa")</f>
        <v>Aa</v>
      </c>
      <c r="G16" s="13">
        <f ca="1">F$7*$E16</f>
        <v>2</v>
      </c>
      <c r="H16" s="4" t="str">
        <f ca="1">IF($I$5=C17,H$6&amp;D16,"Aa")</f>
        <v>AA</v>
      </c>
      <c r="I16" s="13">
        <f ca="1">H$7*$E16</f>
        <v>1</v>
      </c>
      <c r="J16" s="4" t="str">
        <f ca="1">IF($K$5=$C17,J$6&amp;D16,"Aa")</f>
        <v>Aa</v>
      </c>
      <c r="K16" s="13">
        <f ca="1">J$7*$E16</f>
        <v>2</v>
      </c>
      <c r="L16" s="4" t="str">
        <f ca="1">IF(M$5=$C17,L$6&amp;$D16,"Aa")</f>
        <v>AA</v>
      </c>
      <c r="M16" s="13">
        <f ca="1">L$7*$E16</f>
        <v>1</v>
      </c>
      <c r="N16" s="4" t="str">
        <f ca="1">IF(O$5=$C17,N$6&amp;$D16,"Aa")</f>
        <v>Aa</v>
      </c>
      <c r="O16" s="13">
        <f ca="1">N$7*$E16</f>
        <v>2</v>
      </c>
      <c r="P16" s="4" t="str">
        <f ca="1">IF(Q$5=$C17,P$6&amp;$D16,"Aa")</f>
        <v>Aa</v>
      </c>
      <c r="Q16" s="13">
        <f ca="1">P$7*$E16</f>
        <v>2</v>
      </c>
      <c r="R16" s="4" t="str">
        <f ca="1">IF(S$5=$C17,R$6&amp;$D16,"Aa")</f>
        <v>AA</v>
      </c>
      <c r="S16" s="13">
        <f ca="1">R$7*$E16</f>
        <v>1</v>
      </c>
      <c r="T16" s="4" t="str">
        <f ca="1">IF(U$5=$C17,T$6&amp;$D16,"Aa")</f>
        <v>Aa</v>
      </c>
      <c r="U16" s="13">
        <f ca="1">T$7*$E16</f>
        <v>2</v>
      </c>
      <c r="V16" s="4" t="str">
        <f ca="1">IF(W$5=$C17,V$6&amp;$D16,"Aa")</f>
        <v>Aa</v>
      </c>
      <c r="W16" s="13">
        <f ca="1">V$7*$E16</f>
        <v>2</v>
      </c>
      <c r="X16" s="15" t="str">
        <f ca="1">IF(Y$5=$C17,X$6&amp;$D16,"Aa")</f>
        <v>Aa</v>
      </c>
      <c r="Y16" s="2">
        <f ca="1">X$7*$E16</f>
        <v>2</v>
      </c>
      <c r="Z16" s="2"/>
      <c r="AA16" s="22">
        <v>1</v>
      </c>
      <c r="AC16" s="34" t="s">
        <v>10</v>
      </c>
      <c r="AD16" s="35">
        <f t="shared" ref="AD16" ca="1" si="8">IF(AE16="","",ROUND(SUM(AE16:AF16)/AG16,1))</f>
        <v>3.2</v>
      </c>
      <c r="AE16" s="44">
        <f ca="1">IF($AA$4="リセット","",IF($AA$4=5,$AA$8,AE16))</f>
        <v>24</v>
      </c>
      <c r="AF16" s="44">
        <f ca="1">IF($AA$4="リセット","",IF($AA$4=5,$AA$10,AF16))</f>
        <v>52</v>
      </c>
      <c r="AG16" s="44">
        <f ca="1">IF($AA$4="リセット","",IF($AA$4=5,$AA$12,AG16))</f>
        <v>24</v>
      </c>
      <c r="AH16" s="45" t="str">
        <f t="shared" ref="AH16" ca="1" si="9">IF(AE16="","",ROUND(SUM(AE16:AF16)/AG16,1)&amp;"：1")</f>
        <v>3.2：1</v>
      </c>
      <c r="AI16" s="26" t="s">
        <v>14</v>
      </c>
      <c r="AJ16" s="26">
        <f t="shared" ca="1" si="1"/>
        <v>4</v>
      </c>
    </row>
    <row r="17" spans="2:36" ht="9.9499999999999993" customHeight="1" x14ac:dyDescent="0.4">
      <c r="B17" s="42"/>
      <c r="C17" s="33">
        <f ca="1">RANDBETWEEN(1,2)</f>
        <v>1</v>
      </c>
      <c r="D17" s="3"/>
      <c r="F17" s="30"/>
      <c r="G17" s="13"/>
      <c r="H17" s="3"/>
      <c r="I17" s="13"/>
      <c r="J17" s="25"/>
      <c r="K17" s="13"/>
      <c r="L17" s="25"/>
      <c r="M17" s="13"/>
      <c r="N17" s="25"/>
      <c r="O17" s="13"/>
      <c r="P17" s="3"/>
      <c r="Q17" s="13"/>
      <c r="R17" s="3"/>
      <c r="S17" s="13"/>
      <c r="T17" s="3"/>
      <c r="U17" s="13"/>
      <c r="V17" s="3"/>
      <c r="W17" s="13"/>
      <c r="X17" s="14"/>
      <c r="Y17" s="2"/>
      <c r="Z17" s="2"/>
      <c r="AA17" s="22">
        <v>2</v>
      </c>
      <c r="AC17" s="34"/>
      <c r="AD17" s="36"/>
      <c r="AE17" s="44"/>
      <c r="AF17" s="44"/>
      <c r="AG17" s="44"/>
      <c r="AH17" s="45" t="str">
        <f t="shared" si="0"/>
        <v/>
      </c>
      <c r="AI17" s="26" t="s">
        <v>15</v>
      </c>
      <c r="AJ17" s="26">
        <f t="shared" ca="1" si="1"/>
        <v>1</v>
      </c>
    </row>
    <row r="18" spans="2:36" ht="24.95" customHeight="1" x14ac:dyDescent="0.4">
      <c r="B18" s="42"/>
      <c r="C18" s="4">
        <v>6</v>
      </c>
      <c r="D18" s="4" t="str">
        <f ca="1">IF(C19=1,"A","a")</f>
        <v>a</v>
      </c>
      <c r="E18">
        <f ca="1">IF(NOT(EXACT(D18,LOWER(D18))),1,2)</f>
        <v>2</v>
      </c>
      <c r="F18" s="29" t="str">
        <f ca="1">IF($G$5=C19,F$6&amp;D18,"Aa")</f>
        <v>aa</v>
      </c>
      <c r="G18" s="13">
        <f ca="1">F$7*$E18</f>
        <v>4</v>
      </c>
      <c r="H18" s="4" t="str">
        <f ca="1">IF($I$5=C19,H$6&amp;D18,"Aa")</f>
        <v>Aa</v>
      </c>
      <c r="I18" s="13">
        <f ca="1">H$7*$E18</f>
        <v>2</v>
      </c>
      <c r="J18" s="4" t="str">
        <f ca="1">IF($K$5=$C19,J$6&amp;D18,"Aa")</f>
        <v>aa</v>
      </c>
      <c r="K18" s="13">
        <f ca="1">J$7*$E18</f>
        <v>4</v>
      </c>
      <c r="L18" s="4" t="str">
        <f ca="1">IF(M$5=$C19,L$6&amp;$D18,"Aa")</f>
        <v>Aa</v>
      </c>
      <c r="M18" s="13">
        <f ca="1">L$7*$E18</f>
        <v>2</v>
      </c>
      <c r="N18" s="4" t="str">
        <f ca="1">IF(O$5=$C19,N$6&amp;$D18,"Aa")</f>
        <v>aa</v>
      </c>
      <c r="O18" s="13">
        <f ca="1">N$7*$E18</f>
        <v>4</v>
      </c>
      <c r="P18" s="4" t="str">
        <f ca="1">IF(Q$5=$C19,P$6&amp;$D18,"Aa")</f>
        <v>aa</v>
      </c>
      <c r="Q18" s="13">
        <f ca="1">P$7*$E18</f>
        <v>4</v>
      </c>
      <c r="R18" s="4" t="str">
        <f ca="1">IF(S$5=$C19,R$6&amp;$D18,"Aa")</f>
        <v>Aa</v>
      </c>
      <c r="S18" s="13">
        <f ca="1">R$7*$E18</f>
        <v>2</v>
      </c>
      <c r="T18" s="4" t="str">
        <f ca="1">IF(U$5=$C19,T$6&amp;$D18,"Aa")</f>
        <v>aa</v>
      </c>
      <c r="U18" s="13">
        <f ca="1">T$7*$E18</f>
        <v>4</v>
      </c>
      <c r="V18" s="4" t="str">
        <f ca="1">IF(W$5=$C19,V$6&amp;$D18,"Aa")</f>
        <v>aa</v>
      </c>
      <c r="W18" s="13">
        <f ca="1">V$7*$E18</f>
        <v>4</v>
      </c>
      <c r="X18" s="15" t="str">
        <f ca="1">IF(Y$5=$C19,X$6&amp;$D18,"Aa")</f>
        <v>aa</v>
      </c>
      <c r="Y18" s="2">
        <f ca="1">X$7*$E18</f>
        <v>4</v>
      </c>
      <c r="Z18" s="2"/>
      <c r="AA18" s="22">
        <v>3</v>
      </c>
      <c r="AC18" s="34" t="s">
        <v>11</v>
      </c>
      <c r="AD18" s="35">
        <f t="shared" ref="AD18" ca="1" si="10">IF(AE18="","",ROUND(SUM(AE18:AF18)/AG18,1))</f>
        <v>9</v>
      </c>
      <c r="AE18" s="44">
        <f ca="1">IF($AA$4="リセット","",IF($AA$4=6,$AA$8,AE18))</f>
        <v>40</v>
      </c>
      <c r="AF18" s="44">
        <f ca="1">IF($AA$4="リセット","",IF($AA$4=6,$AA$10,AF18))</f>
        <v>50</v>
      </c>
      <c r="AG18" s="44">
        <f ca="1">IF($AA$4="リセット","",IF($AA$4=6,$AA$12,AG18))</f>
        <v>10</v>
      </c>
      <c r="AH18" s="45" t="str">
        <f t="shared" ref="AH18" ca="1" si="11">IF(AE18="","",ROUND(SUM(AE18:AF18)/AG18,1)&amp;"：1")</f>
        <v>9：1</v>
      </c>
      <c r="AI18" s="26" t="s">
        <v>5</v>
      </c>
      <c r="AJ18" s="26">
        <f ca="1">+AD30</f>
        <v>2.9</v>
      </c>
    </row>
    <row r="19" spans="2:36" ht="9.9499999999999993" customHeight="1" x14ac:dyDescent="0.4">
      <c r="B19" s="42"/>
      <c r="C19" s="33">
        <f ca="1">RANDBETWEEN(1,2)</f>
        <v>2</v>
      </c>
      <c r="D19" s="3"/>
      <c r="F19" s="30"/>
      <c r="G19" s="13"/>
      <c r="H19" s="3"/>
      <c r="I19" s="13"/>
      <c r="J19" s="25"/>
      <c r="K19" s="13"/>
      <c r="L19" s="25"/>
      <c r="M19" s="13"/>
      <c r="N19" s="25"/>
      <c r="O19" s="13"/>
      <c r="P19" s="3"/>
      <c r="Q19" s="13"/>
      <c r="R19" s="3"/>
      <c r="S19" s="13"/>
      <c r="T19" s="3"/>
      <c r="U19" s="13"/>
      <c r="V19" s="3"/>
      <c r="W19" s="13"/>
      <c r="X19" s="14"/>
      <c r="Y19" s="2"/>
      <c r="Z19" s="2"/>
      <c r="AA19" s="22">
        <v>4</v>
      </c>
      <c r="AC19" s="34"/>
      <c r="AD19" s="36"/>
      <c r="AE19" s="44"/>
      <c r="AF19" s="44"/>
      <c r="AG19" s="44"/>
      <c r="AH19" s="45" t="str">
        <f t="shared" si="0"/>
        <v/>
      </c>
    </row>
    <row r="20" spans="2:36" ht="24.95" customHeight="1" x14ac:dyDescent="0.4">
      <c r="B20" s="42"/>
      <c r="C20" s="4">
        <v>7</v>
      </c>
      <c r="D20" s="4" t="str">
        <f ca="1">IF(C21=1,"A","a")</f>
        <v>a</v>
      </c>
      <c r="E20">
        <f ca="1">IF(NOT(EXACT(D20,LOWER(D20))),1,2)</f>
        <v>2</v>
      </c>
      <c r="F20" s="29" t="str">
        <f ca="1">IF($G$5=C21,F$6&amp;D20,"Aa")</f>
        <v>aa</v>
      </c>
      <c r="G20" s="13">
        <f ca="1">F$7*$E20</f>
        <v>4</v>
      </c>
      <c r="H20" s="4" t="str">
        <f ca="1">IF($I$5=C21,H$6&amp;D20,"Aa")</f>
        <v>Aa</v>
      </c>
      <c r="I20" s="13">
        <f ca="1">H$7*$E20</f>
        <v>2</v>
      </c>
      <c r="J20" s="4" t="str">
        <f ca="1">IF($K$5=$C21,J$6&amp;D20,"Aa")</f>
        <v>aa</v>
      </c>
      <c r="K20" s="13">
        <f ca="1">J$7*$E20</f>
        <v>4</v>
      </c>
      <c r="L20" s="4" t="str">
        <f ca="1">IF(M$5=$C21,L$6&amp;$D20,"Aa")</f>
        <v>Aa</v>
      </c>
      <c r="M20" s="13">
        <f ca="1">L$7*$E20</f>
        <v>2</v>
      </c>
      <c r="N20" s="4" t="str">
        <f ca="1">IF(O$5=$C21,N$6&amp;$D20,"Aa")</f>
        <v>aa</v>
      </c>
      <c r="O20" s="13">
        <f ca="1">N$7*$E20</f>
        <v>4</v>
      </c>
      <c r="P20" s="4" t="str">
        <f ca="1">IF(Q$5=$C21,P$6&amp;$D20,"Aa")</f>
        <v>aa</v>
      </c>
      <c r="Q20" s="13">
        <f ca="1">P$7*$E20</f>
        <v>4</v>
      </c>
      <c r="R20" s="4" t="str">
        <f ca="1">IF(S$5=$C21,R$6&amp;$D20,"Aa")</f>
        <v>Aa</v>
      </c>
      <c r="S20" s="13">
        <f ca="1">R$7*$E20</f>
        <v>2</v>
      </c>
      <c r="T20" s="4" t="str">
        <f ca="1">IF(U$5=$C21,T$6&amp;$D20,"Aa")</f>
        <v>aa</v>
      </c>
      <c r="U20" s="13">
        <f ca="1">T$7*$E20</f>
        <v>4</v>
      </c>
      <c r="V20" s="4" t="str">
        <f ca="1">IF(W$5=$C21,V$6&amp;$D20,"Aa")</f>
        <v>aa</v>
      </c>
      <c r="W20" s="13">
        <f ca="1">V$7*$E20</f>
        <v>4</v>
      </c>
      <c r="X20" s="15" t="str">
        <f ca="1">IF(Y$5=$C21,X$6&amp;$D20,"Aa")</f>
        <v>aa</v>
      </c>
      <c r="Y20" s="2">
        <f ca="1">X$7*$E20</f>
        <v>4</v>
      </c>
      <c r="Z20" s="2"/>
      <c r="AA20" s="22">
        <v>5</v>
      </c>
      <c r="AC20" s="34" t="s">
        <v>12</v>
      </c>
      <c r="AD20" s="35">
        <f t="shared" ref="AD20" ca="1" si="12">IF(AE20="","",ROUND(SUM(AE20:AF20)/AG20,1))</f>
        <v>2.6</v>
      </c>
      <c r="AE20" s="44">
        <f ca="1">IF($AA$4="リセット","",IF($AA$4=7,$AA$8,AE20))</f>
        <v>18</v>
      </c>
      <c r="AF20" s="44">
        <f ca="1">IF($AA$4="リセット","",IF($AA$4=7,$AA$10,AF20))</f>
        <v>54</v>
      </c>
      <c r="AG20" s="44">
        <f ca="1">IF($AA$4="リセット","",IF($AA$4=7,$AA$12,AG20))</f>
        <v>28</v>
      </c>
      <c r="AH20" s="45" t="str">
        <f t="shared" ref="AH20" ca="1" si="13">IF(AE20="","",ROUND(SUM(AE20:AF20)/AG20,1)&amp;"：1")</f>
        <v>2.6：1</v>
      </c>
    </row>
    <row r="21" spans="2:36" ht="9.9499999999999993" customHeight="1" x14ac:dyDescent="0.4">
      <c r="B21" s="42"/>
      <c r="C21" s="33">
        <f ca="1">RANDBETWEEN(1,2)</f>
        <v>2</v>
      </c>
      <c r="D21" s="3"/>
      <c r="F21" s="30"/>
      <c r="G21" s="13"/>
      <c r="H21" s="3"/>
      <c r="I21" s="13"/>
      <c r="J21" s="25"/>
      <c r="K21" s="13"/>
      <c r="L21" s="25"/>
      <c r="M21" s="13"/>
      <c r="N21" s="25"/>
      <c r="O21" s="13"/>
      <c r="P21" s="3"/>
      <c r="Q21" s="13"/>
      <c r="R21" s="3"/>
      <c r="S21" s="13"/>
      <c r="T21" s="3"/>
      <c r="U21" s="13"/>
      <c r="V21" s="3"/>
      <c r="W21" s="13"/>
      <c r="X21" s="14"/>
      <c r="Y21" s="2"/>
      <c r="Z21" s="2"/>
      <c r="AA21" s="22">
        <v>6</v>
      </c>
      <c r="AC21" s="34"/>
      <c r="AD21" s="36"/>
      <c r="AE21" s="44"/>
      <c r="AF21" s="44"/>
      <c r="AG21" s="44"/>
      <c r="AH21" s="45" t="str">
        <f t="shared" si="0"/>
        <v/>
      </c>
    </row>
    <row r="22" spans="2:36" ht="24.95" customHeight="1" x14ac:dyDescent="0.4">
      <c r="B22" s="42"/>
      <c r="C22" s="4">
        <v>8</v>
      </c>
      <c r="D22" s="4" t="str">
        <f ca="1">IF(C23=1,"A","a")</f>
        <v>a</v>
      </c>
      <c r="E22">
        <f ca="1">IF(NOT(EXACT(D22,LOWER(D22))),1,2)</f>
        <v>2</v>
      </c>
      <c r="F22" s="29" t="str">
        <f ca="1">IF($G$5=C23,F$6&amp;D22,"Aa")</f>
        <v>aa</v>
      </c>
      <c r="G22" s="13">
        <f ca="1">F$7*$E22</f>
        <v>4</v>
      </c>
      <c r="H22" s="4" t="str">
        <f ca="1">IF($I$5=C23,H$6&amp;D22,"Aa")</f>
        <v>Aa</v>
      </c>
      <c r="I22" s="13">
        <f ca="1">H$7*$E22</f>
        <v>2</v>
      </c>
      <c r="J22" s="4" t="str">
        <f ca="1">IF($K$5=$C23,J$6&amp;D22,"Aa")</f>
        <v>aa</v>
      </c>
      <c r="K22" s="13">
        <f ca="1">J$7*$E22</f>
        <v>4</v>
      </c>
      <c r="L22" s="4" t="str">
        <f ca="1">IF(M$5=$C23,L$6&amp;$D22,"Aa")</f>
        <v>Aa</v>
      </c>
      <c r="M22" s="13">
        <f ca="1">L$7*$E22</f>
        <v>2</v>
      </c>
      <c r="N22" s="4" t="str">
        <f ca="1">IF(O$5=$C23,N$6&amp;$D22,"Aa")</f>
        <v>aa</v>
      </c>
      <c r="O22" s="13">
        <f ca="1">N$7*$E22</f>
        <v>4</v>
      </c>
      <c r="P22" s="4" t="str">
        <f ca="1">IF(Q$5=$C23,P$6&amp;$D22,"Aa")</f>
        <v>aa</v>
      </c>
      <c r="Q22" s="13">
        <f ca="1">P$7*$E22</f>
        <v>4</v>
      </c>
      <c r="R22" s="4" t="str">
        <f ca="1">IF(S$5=$C23,R$6&amp;$D22,"Aa")</f>
        <v>Aa</v>
      </c>
      <c r="S22" s="13">
        <f ca="1">R$7*$E22</f>
        <v>2</v>
      </c>
      <c r="T22" s="4" t="str">
        <f ca="1">IF(U$5=$C23,T$6&amp;$D22,"Aa")</f>
        <v>aa</v>
      </c>
      <c r="U22" s="13">
        <f ca="1">T$7*$E22</f>
        <v>4</v>
      </c>
      <c r="V22" s="4" t="str">
        <f ca="1">IF(W$5=$C23,V$6&amp;$D22,"Aa")</f>
        <v>aa</v>
      </c>
      <c r="W22" s="13">
        <f ca="1">V$7*$E22</f>
        <v>4</v>
      </c>
      <c r="X22" s="15" t="str">
        <f ca="1">IF(Y$5=$C23,X$6&amp;$D22,"Aa")</f>
        <v>aa</v>
      </c>
      <c r="Y22" s="2">
        <f ca="1">X$7*$E22</f>
        <v>4</v>
      </c>
      <c r="Z22" s="2"/>
      <c r="AA22" s="22">
        <v>7</v>
      </c>
      <c r="AC22" s="34" t="s">
        <v>13</v>
      </c>
      <c r="AD22" s="35">
        <f t="shared" ref="AD22" ca="1" si="14">IF(AE22="","",ROUND(SUM(AE22:AF22)/AG22,1))</f>
        <v>7.3</v>
      </c>
      <c r="AE22" s="44">
        <f ca="1">IF($AA$4="リセット","",IF($AA$4=8,$AA$8,AE22))</f>
        <v>42</v>
      </c>
      <c r="AF22" s="44">
        <f ca="1">IF($AA$4="リセット","",IF($AA$4=8,$AA$10,AF22))</f>
        <v>46</v>
      </c>
      <c r="AG22" s="44">
        <f ca="1">IF($AA$4="リセット","",IF($AA$4=8,$AA$12,AG22))</f>
        <v>12</v>
      </c>
      <c r="AH22" s="45" t="str">
        <f t="shared" ref="AH22" ca="1" si="15">IF(AE22="","",ROUND(SUM(AE22:AF22)/AG22,1)&amp;"：1")</f>
        <v>7.3：1</v>
      </c>
    </row>
    <row r="23" spans="2:36" ht="9.9499999999999993" customHeight="1" x14ac:dyDescent="0.4">
      <c r="B23" s="42"/>
      <c r="C23" s="33">
        <f ca="1">RANDBETWEEN(1,2)</f>
        <v>2</v>
      </c>
      <c r="D23" s="3"/>
      <c r="F23" s="30"/>
      <c r="G23" s="13"/>
      <c r="H23" s="3"/>
      <c r="I23" s="13"/>
      <c r="J23" s="25"/>
      <c r="K23" s="13"/>
      <c r="L23" s="25"/>
      <c r="M23" s="13"/>
      <c r="N23" s="25"/>
      <c r="O23" s="13"/>
      <c r="P23" s="3"/>
      <c r="Q23" s="13"/>
      <c r="R23" s="3"/>
      <c r="S23" s="13"/>
      <c r="T23" s="3"/>
      <c r="U23" s="13"/>
      <c r="V23" s="3"/>
      <c r="W23" s="13"/>
      <c r="X23" s="14"/>
      <c r="Y23" s="2"/>
      <c r="Z23" s="2"/>
      <c r="AA23" s="22">
        <v>8</v>
      </c>
      <c r="AC23" s="34"/>
      <c r="AD23" s="36"/>
      <c r="AE23" s="44"/>
      <c r="AF23" s="44"/>
      <c r="AG23" s="44"/>
      <c r="AH23" s="45" t="str">
        <f t="shared" si="0"/>
        <v/>
      </c>
    </row>
    <row r="24" spans="2:36" ht="24.95" customHeight="1" x14ac:dyDescent="0.4">
      <c r="B24" s="42"/>
      <c r="C24" s="4">
        <v>9</v>
      </c>
      <c r="D24" s="4" t="str">
        <f ca="1">IF(C25=1,"A","a")</f>
        <v>a</v>
      </c>
      <c r="E24">
        <f ca="1">IF(NOT(EXACT(D24,LOWER(D24))),1,2)</f>
        <v>2</v>
      </c>
      <c r="F24" s="29" t="str">
        <f ca="1">IF($G$5=C25,F$6&amp;D24,"Aa")</f>
        <v>aa</v>
      </c>
      <c r="G24" s="13">
        <f ca="1">F$7*$E24</f>
        <v>4</v>
      </c>
      <c r="H24" s="4" t="str">
        <f ca="1">IF($I$5=C25,H$6&amp;D24,"Aa")</f>
        <v>Aa</v>
      </c>
      <c r="I24" s="13">
        <f ca="1">H$7*$E24</f>
        <v>2</v>
      </c>
      <c r="J24" s="4" t="str">
        <f ca="1">IF($K$5=$C25,J$6&amp;D24,"Aa")</f>
        <v>aa</v>
      </c>
      <c r="K24" s="13">
        <f ca="1">J$7*$E24</f>
        <v>4</v>
      </c>
      <c r="L24" s="4" t="str">
        <f ca="1">IF(M$5=$C25,L$6&amp;$D24,"Aa")</f>
        <v>Aa</v>
      </c>
      <c r="M24" s="13">
        <f ca="1">L$7*$E24</f>
        <v>2</v>
      </c>
      <c r="N24" s="4" t="str">
        <f ca="1">IF(O$5=$C25,N$6&amp;$D24,"Aa")</f>
        <v>aa</v>
      </c>
      <c r="O24" s="13">
        <f ca="1">N$7*$E24</f>
        <v>4</v>
      </c>
      <c r="P24" s="4" t="str">
        <f ca="1">IF(Q$5=$C25,P$6&amp;$D24,"Aa")</f>
        <v>aa</v>
      </c>
      <c r="Q24" s="13">
        <f ca="1">P$7*$E24</f>
        <v>4</v>
      </c>
      <c r="R24" s="4" t="str">
        <f ca="1">IF(S$5=$C25,R$6&amp;$D24,"Aa")</f>
        <v>Aa</v>
      </c>
      <c r="S24" s="13">
        <f ca="1">R$7*$E24</f>
        <v>2</v>
      </c>
      <c r="T24" s="4" t="str">
        <f ca="1">IF(U$5=$C25,T$6&amp;$D24,"Aa")</f>
        <v>aa</v>
      </c>
      <c r="U24" s="13">
        <f ca="1">T$7*$E24</f>
        <v>4</v>
      </c>
      <c r="V24" s="4" t="str">
        <f ca="1">IF(W$5=$C25,V$6&amp;$D24,"Aa")</f>
        <v>aa</v>
      </c>
      <c r="W24" s="13">
        <f ca="1">V$7*$E24</f>
        <v>4</v>
      </c>
      <c r="X24" s="15" t="str">
        <f ca="1">IF(Y$5=$C25,X$6&amp;$D24,"Aa")</f>
        <v>aa</v>
      </c>
      <c r="Y24" s="2">
        <f ca="1">X$7*$E24</f>
        <v>4</v>
      </c>
      <c r="Z24" s="2"/>
      <c r="AA24" s="22">
        <v>9</v>
      </c>
      <c r="AC24" s="34" t="s">
        <v>14</v>
      </c>
      <c r="AD24" s="35">
        <f t="shared" ref="AD24" ca="1" si="16">IF(AE24="","",ROUND(SUM(AE24:AF24)/AG24,1))</f>
        <v>4</v>
      </c>
      <c r="AE24" s="44">
        <f ca="1">IF($AA$4="リセット","",IF($AA$4=9,$AA$8,AE24))</f>
        <v>30</v>
      </c>
      <c r="AF24" s="44">
        <f ca="1">IF($AA$4="リセット","",IF($AA$4=9,$AA$10,AF24))</f>
        <v>50</v>
      </c>
      <c r="AG24" s="44">
        <f ca="1">IF($AA$4="リセット","",IF($AA$4=9,$AA$12,AG24))</f>
        <v>20</v>
      </c>
      <c r="AH24" s="45" t="str">
        <f t="shared" ref="AH24" ca="1" si="17">IF(AE24="","",ROUND(SUM(AE24:AF24)/AG24,1)&amp;"：1")</f>
        <v>4：1</v>
      </c>
    </row>
    <row r="25" spans="2:36" ht="9.9499999999999993" customHeight="1" x14ac:dyDescent="0.4">
      <c r="B25" s="42"/>
      <c r="C25" s="33">
        <f ca="1">RANDBETWEEN(1,2)</f>
        <v>2</v>
      </c>
      <c r="D25" s="3"/>
      <c r="F25" s="30"/>
      <c r="G25" s="13"/>
      <c r="H25" s="3"/>
      <c r="I25" s="13"/>
      <c r="J25" s="25"/>
      <c r="K25" s="13"/>
      <c r="L25" s="25"/>
      <c r="M25" s="13"/>
      <c r="N25" s="25"/>
      <c r="O25" s="13"/>
      <c r="P25" s="3"/>
      <c r="Q25" s="13"/>
      <c r="R25" s="3"/>
      <c r="S25" s="13"/>
      <c r="T25" s="3"/>
      <c r="U25" s="13"/>
      <c r="V25" s="3"/>
      <c r="W25" s="13"/>
      <c r="X25" s="14"/>
      <c r="Y25" s="2"/>
      <c r="Z25" s="2"/>
      <c r="AA25" s="22">
        <v>10</v>
      </c>
      <c r="AC25" s="34"/>
      <c r="AD25" s="36"/>
      <c r="AE25" s="44"/>
      <c r="AF25" s="44"/>
      <c r="AG25" s="44"/>
      <c r="AH25" s="45" t="str">
        <f t="shared" si="0"/>
        <v/>
      </c>
    </row>
    <row r="26" spans="2:36" ht="24.95" customHeight="1" thickBot="1" x14ac:dyDescent="0.45">
      <c r="B26" s="43"/>
      <c r="C26" s="4">
        <v>10</v>
      </c>
      <c r="D26" s="4" t="str">
        <f ca="1">IF(C27=1,"A","a")</f>
        <v>a</v>
      </c>
      <c r="E26">
        <f ca="1">IF(NOT(EXACT(D26,LOWER(D26))),1,2)</f>
        <v>2</v>
      </c>
      <c r="F26" s="31" t="str">
        <f ca="1">IF($G$5=C27,F$6&amp;D26,"Aa")</f>
        <v>aa</v>
      </c>
      <c r="G26" s="16">
        <f ca="1">F$7*$E26</f>
        <v>4</v>
      </c>
      <c r="H26" s="17" t="str">
        <f ca="1">IF($I$5=C27,H$6&amp;D26,"Aa")</f>
        <v>Aa</v>
      </c>
      <c r="I26" s="16">
        <f ca="1">H$7*$E26</f>
        <v>2</v>
      </c>
      <c r="J26" s="32" t="str">
        <f ca="1">IF($K$5=$C27,J$6&amp;D26,"Aa")</f>
        <v>aa</v>
      </c>
      <c r="K26" s="16">
        <f ca="1">J$7*$E26</f>
        <v>4</v>
      </c>
      <c r="L26" s="17" t="str">
        <f ca="1">IF(M$5=$C27,L$6&amp;$D26,"Aa")</f>
        <v>Aa</v>
      </c>
      <c r="M26" s="16">
        <f ca="1">L$7*$E26</f>
        <v>2</v>
      </c>
      <c r="N26" s="32" t="str">
        <f ca="1">IF(O$5=$C27,N$6&amp;$D26,"Aa")</f>
        <v>aa</v>
      </c>
      <c r="O26" s="16">
        <f ca="1">N$7*$E26</f>
        <v>4</v>
      </c>
      <c r="P26" s="17" t="str">
        <f ca="1">IF(Q$5=$C27,P$6&amp;$D26,"Aa")</f>
        <v>aa</v>
      </c>
      <c r="Q26" s="16">
        <f ca="1">P$7*$E26</f>
        <v>4</v>
      </c>
      <c r="R26" s="17" t="str">
        <f ca="1">IF(S$5=$C27,R$6&amp;$D26,"Aa")</f>
        <v>Aa</v>
      </c>
      <c r="S26" s="16">
        <f ca="1">R$7*$E26</f>
        <v>2</v>
      </c>
      <c r="T26" s="17" t="str">
        <f ca="1">IF(U$5=$C27,T$6&amp;$D26,"Aa")</f>
        <v>aa</v>
      </c>
      <c r="U26" s="16">
        <f ca="1">T$7*$E26</f>
        <v>4</v>
      </c>
      <c r="V26" s="17" t="str">
        <f ca="1">IF(W$5=$C27,V$6&amp;$D26,"Aa")</f>
        <v>aa</v>
      </c>
      <c r="W26" s="16">
        <f ca="1">V$7*$E26</f>
        <v>4</v>
      </c>
      <c r="X26" s="18" t="str">
        <f ca="1">IF(Y$5=$C27,X$6&amp;$D26,"Aa")</f>
        <v>aa</v>
      </c>
      <c r="Y26" s="2">
        <f ca="1">X$7*$E26</f>
        <v>4</v>
      </c>
      <c r="Z26" s="2"/>
      <c r="AA26" s="2" t="s">
        <v>22</v>
      </c>
      <c r="AC26" s="34" t="s">
        <v>15</v>
      </c>
      <c r="AD26" s="35">
        <f t="shared" ref="AD26" ca="1" si="18">IF(AE26="","",ROUND(SUM(AE26:AF26)/AG26,1))</f>
        <v>1</v>
      </c>
      <c r="AE26" s="44">
        <f ca="1">IF($AA$4="リセット","",IF($AA$4=10,$AA$8,AE26))</f>
        <v>9</v>
      </c>
      <c r="AF26" s="44">
        <f ca="1">IF($AA$4="リセット","",IF($AA$4=10,$AA$10,AF26))</f>
        <v>42</v>
      </c>
      <c r="AG26" s="44">
        <f ca="1">IF($AA$4="リセット","",IF($AA$4=10,$AA$12,AG26))</f>
        <v>49</v>
      </c>
      <c r="AH26" s="45" t="str">
        <f t="shared" ref="AH26" ca="1" si="19">IF(AE26="","",ROUND(SUM(AE26:AF26)/AG26,1)&amp;"：1")</f>
        <v>1：1</v>
      </c>
    </row>
    <row r="27" spans="2:36" ht="9" customHeight="1" thickTop="1" x14ac:dyDescent="0.4">
      <c r="C27" s="33">
        <f ca="1">RANDBETWEEN(1,2)</f>
        <v>2</v>
      </c>
      <c r="AC27" s="34"/>
      <c r="AD27" s="36"/>
      <c r="AE27" s="44"/>
      <c r="AF27" s="44"/>
      <c r="AG27" s="44"/>
      <c r="AH27" s="45" t="str">
        <f t="shared" si="0"/>
        <v/>
      </c>
    </row>
    <row r="28" spans="2:36" hidden="1" x14ac:dyDescent="0.4">
      <c r="E28">
        <v>1</v>
      </c>
      <c r="F28" t="s">
        <v>0</v>
      </c>
      <c r="G28">
        <f ca="1">COUNTIF(G8:G26,$E$28)</f>
        <v>0</v>
      </c>
      <c r="I28">
        <f ca="1">COUNTIF(I8:I26,$E$28)</f>
        <v>3</v>
      </c>
      <c r="K28">
        <f ca="1">COUNTIF(K8:K26,$E$28)</f>
        <v>0</v>
      </c>
      <c r="M28">
        <f ca="1">COUNTIF(M8:M26,$E$28)</f>
        <v>3</v>
      </c>
      <c r="O28">
        <f ca="1">COUNTIF(O8:O26,$E$28)</f>
        <v>0</v>
      </c>
      <c r="Q28">
        <f ca="1">COUNTIF(Q8:Q26,$E$28)</f>
        <v>0</v>
      </c>
      <c r="S28">
        <f ca="1">COUNTIF(S8:S26,$E$28)</f>
        <v>3</v>
      </c>
      <c r="U28">
        <f ca="1">COUNTIF(U8:U26,$E$28)</f>
        <v>0</v>
      </c>
      <c r="W28">
        <f ca="1">COUNTIF(W8:W26,$E$28)</f>
        <v>0</v>
      </c>
      <c r="Y28">
        <f ca="1">COUNTIF(Y8:Y26,$E$28)</f>
        <v>0</v>
      </c>
      <c r="AC28" s="4"/>
      <c r="AD28" s="35" t="str">
        <f>IF(AE28="","",ROUND(SUM(AE28:AF28)/AG28,1))</f>
        <v/>
      </c>
      <c r="AE28" s="1"/>
      <c r="AF28" s="1"/>
      <c r="AG28" s="1"/>
      <c r="AH28" s="19"/>
    </row>
    <row r="29" spans="2:36" hidden="1" x14ac:dyDescent="0.4">
      <c r="E29">
        <v>2</v>
      </c>
      <c r="F29" t="s">
        <v>3</v>
      </c>
      <c r="G29">
        <f ca="1">COUNTIF(G8:G26,$E$29)</f>
        <v>3</v>
      </c>
      <c r="I29">
        <f ca="1">COUNTIF(I8:I26,$E$29)</f>
        <v>7</v>
      </c>
      <c r="K29">
        <f ca="1">COUNTIF(K8:K26,$E$29)</f>
        <v>3</v>
      </c>
      <c r="M29">
        <f ca="1">COUNTIF(M8:M26,$E$29)</f>
        <v>7</v>
      </c>
      <c r="O29">
        <f ca="1">COUNTIF(O8:O26,$E$29)</f>
        <v>3</v>
      </c>
      <c r="Q29">
        <f ca="1">COUNTIF(Q8:Q26,$E$29)</f>
        <v>3</v>
      </c>
      <c r="S29">
        <f ca="1">COUNTIF(S8:S26,$E$29)</f>
        <v>7</v>
      </c>
      <c r="U29">
        <f ca="1">COUNTIF(U8:U26,$E$29)</f>
        <v>3</v>
      </c>
      <c r="W29">
        <f ca="1">COUNTIF(W8:W26,$E$29)</f>
        <v>3</v>
      </c>
      <c r="Y29">
        <f ca="1">COUNTIF(Y8:Y26,$E$29)</f>
        <v>3</v>
      </c>
      <c r="AC29" s="4"/>
      <c r="AD29" s="36"/>
      <c r="AE29" s="1"/>
      <c r="AF29" s="1"/>
      <c r="AG29" s="1"/>
      <c r="AH29" s="19"/>
    </row>
    <row r="30" spans="2:36" hidden="1" x14ac:dyDescent="0.4">
      <c r="E30">
        <v>4</v>
      </c>
      <c r="F30" t="s">
        <v>4</v>
      </c>
      <c r="G30">
        <f ca="1">COUNTIF(G8:G26,$E$30)</f>
        <v>7</v>
      </c>
      <c r="I30">
        <f ca="1">COUNTIF(I8:I26,$E$30)</f>
        <v>0</v>
      </c>
      <c r="K30">
        <f ca="1">COUNTIF(K8:K26,$E$30)</f>
        <v>7</v>
      </c>
      <c r="M30">
        <f ca="1">COUNTIF(M8:M26,$E$30)</f>
        <v>0</v>
      </c>
      <c r="O30">
        <f ca="1">COUNTIF(O8:O26,$E$30)</f>
        <v>7</v>
      </c>
      <c r="Q30">
        <f ca="1">COUNTIF(Q8:Q26,$E$30)</f>
        <v>7</v>
      </c>
      <c r="S30">
        <f ca="1">COUNTIF(S8:S26,$E$30)</f>
        <v>0</v>
      </c>
      <c r="U30">
        <f ca="1">COUNTIF(U8:U26,$E$30)</f>
        <v>7</v>
      </c>
      <c r="W30">
        <f ca="1">COUNTIF(W8:W26,$E$30)</f>
        <v>7</v>
      </c>
      <c r="Y30">
        <f ca="1">COUNTIF(Y8:Y26,$E$30)</f>
        <v>7</v>
      </c>
      <c r="AC30" s="4"/>
      <c r="AD30" s="35">
        <f ca="1">IF(AE31="","",ROUND(SUM(AE31:AF31)/AG31,1))</f>
        <v>2.9</v>
      </c>
      <c r="AE30" s="1"/>
      <c r="AF30" s="1"/>
      <c r="AG30" s="1"/>
      <c r="AH30" s="19"/>
    </row>
    <row r="31" spans="2:36" x14ac:dyDescent="0.4">
      <c r="AC31" s="4" t="s">
        <v>5</v>
      </c>
      <c r="AD31" s="36"/>
      <c r="AE31" s="20">
        <f ca="1">IF(SUM(AE8:AE27)=0,"",SUM(AE8:AE27))</f>
        <v>249</v>
      </c>
      <c r="AF31" s="20">
        <f ca="1">IF(SUM(AF8:AF27)=0,"",SUM(AF8:AF27))</f>
        <v>492</v>
      </c>
      <c r="AG31" s="20">
        <f ca="1">IF(SUM(AG8:AG27)=0,"",SUM(AG8:AG27))</f>
        <v>259</v>
      </c>
      <c r="AH31" s="21" t="str">
        <f ca="1">IF(AE31="","",ROUND(SUM(AE31:AF31)/AG31,1)&amp;"：1")</f>
        <v>2.9：1</v>
      </c>
    </row>
    <row r="32" spans="2:36" x14ac:dyDescent="0.4">
      <c r="AH32" t="str">
        <f t="shared" ref="AH32" si="20">IF(AH57=0,"",ROUND(SUM(AH57:AI57)/AJ57,1))</f>
        <v/>
      </c>
    </row>
  </sheetData>
  <mergeCells count="79">
    <mergeCell ref="AD28:AD29"/>
    <mergeCell ref="AD30:AD31"/>
    <mergeCell ref="AC26:AC27"/>
    <mergeCell ref="AD26:AD27"/>
    <mergeCell ref="AE26:AE27"/>
    <mergeCell ref="AF26:AF27"/>
    <mergeCell ref="AG26:AG27"/>
    <mergeCell ref="AH26:AH27"/>
    <mergeCell ref="AC24:AC25"/>
    <mergeCell ref="AD24:AD25"/>
    <mergeCell ref="AE24:AE25"/>
    <mergeCell ref="AF24:AF25"/>
    <mergeCell ref="AG24:AG25"/>
    <mergeCell ref="AH24:AH25"/>
    <mergeCell ref="AH22:AH23"/>
    <mergeCell ref="AC20:AC21"/>
    <mergeCell ref="AD20:AD21"/>
    <mergeCell ref="AE20:AE21"/>
    <mergeCell ref="AF20:AF21"/>
    <mergeCell ref="AG20:AG21"/>
    <mergeCell ref="AH20:AH21"/>
    <mergeCell ref="AC22:AC23"/>
    <mergeCell ref="AD22:AD23"/>
    <mergeCell ref="AE22:AE23"/>
    <mergeCell ref="AF22:AF23"/>
    <mergeCell ref="AG22:AG23"/>
    <mergeCell ref="AH18:AH19"/>
    <mergeCell ref="AE14:AE15"/>
    <mergeCell ref="AF14:AF15"/>
    <mergeCell ref="AG14:AG15"/>
    <mergeCell ref="AH14:AH15"/>
    <mergeCell ref="AH16:AH17"/>
    <mergeCell ref="AE18:AE19"/>
    <mergeCell ref="AF18:AF19"/>
    <mergeCell ref="AG18:AG19"/>
    <mergeCell ref="AE12:AE13"/>
    <mergeCell ref="AF12:AF13"/>
    <mergeCell ref="AG12:AG13"/>
    <mergeCell ref="AH12:AH13"/>
    <mergeCell ref="AC16:AC17"/>
    <mergeCell ref="AD16:AD17"/>
    <mergeCell ref="AE16:AE17"/>
    <mergeCell ref="AF16:AF17"/>
    <mergeCell ref="AG16:AG17"/>
    <mergeCell ref="AF8:AF9"/>
    <mergeCell ref="AG8:AG9"/>
    <mergeCell ref="AH8:AH9"/>
    <mergeCell ref="Z10:Z11"/>
    <mergeCell ref="AA10:AA11"/>
    <mergeCell ref="AC10:AC11"/>
    <mergeCell ref="AD10:AD11"/>
    <mergeCell ref="AE10:AE11"/>
    <mergeCell ref="AF10:AF11"/>
    <mergeCell ref="AG10:AG11"/>
    <mergeCell ref="AE8:AE9"/>
    <mergeCell ref="AH10:AH11"/>
    <mergeCell ref="B8:B26"/>
    <mergeCell ref="Z8:Z9"/>
    <mergeCell ref="AA8:AA9"/>
    <mergeCell ref="AC8:AC9"/>
    <mergeCell ref="AD8:AD9"/>
    <mergeCell ref="Z14:Z15"/>
    <mergeCell ref="AA14:AA15"/>
    <mergeCell ref="AC14:AC15"/>
    <mergeCell ref="AD14:AD15"/>
    <mergeCell ref="Z12:Z13"/>
    <mergeCell ref="AA12:AA13"/>
    <mergeCell ref="AC12:AC13"/>
    <mergeCell ref="AD12:AD13"/>
    <mergeCell ref="AC18:AC19"/>
    <mergeCell ref="AD18:AD19"/>
    <mergeCell ref="A3:AH3"/>
    <mergeCell ref="F4:X4"/>
    <mergeCell ref="AC4:AC5"/>
    <mergeCell ref="AE4:AE5"/>
    <mergeCell ref="AF4:AF5"/>
    <mergeCell ref="AG4:AG5"/>
    <mergeCell ref="AH4:AH5"/>
    <mergeCell ref="Z5:AA5"/>
  </mergeCells>
  <phoneticPr fontId="1"/>
  <conditionalFormatting sqref="F8">
    <cfRule type="expression" dxfId="11" priority="12">
      <formula>NOT(EXACT(F8,LOWER(F8)))</formula>
    </cfRule>
  </conditionalFormatting>
  <conditionalFormatting sqref="AA8:AB8">
    <cfRule type="containsText" dxfId="10" priority="11" operator="containsText" text="A">
      <formula>NOT(ISERROR(SEARCH("A",AA8)))</formula>
    </cfRule>
  </conditionalFormatting>
  <conditionalFormatting sqref="H8">
    <cfRule type="expression" dxfId="9" priority="10">
      <formula>NOT(EXACT(H8,LOWER(H8)))</formula>
    </cfRule>
  </conditionalFormatting>
  <conditionalFormatting sqref="J8 L8 N8 P8 R8 T8 V8 X8">
    <cfRule type="expression" dxfId="8" priority="9">
      <formula>NOT(EXACT(J8,LOWER(J8)))</formula>
    </cfRule>
  </conditionalFormatting>
  <conditionalFormatting sqref="H10">
    <cfRule type="expression" dxfId="7" priority="8">
      <formula>NOT(EXACT(H10,LOWER(H10)))</formula>
    </cfRule>
  </conditionalFormatting>
  <conditionalFormatting sqref="X10 V10 T10 R10 P10">
    <cfRule type="expression" dxfId="6" priority="7">
      <formula>NOT(EXACT(P10,LOWER(P10)))</formula>
    </cfRule>
  </conditionalFormatting>
  <conditionalFormatting sqref="H26 H24 H22 H20 H18 H16 H14 H12">
    <cfRule type="expression" dxfId="5" priority="6">
      <formula>NOT(EXACT(H12,LOWER(H12)))</formula>
    </cfRule>
  </conditionalFormatting>
  <conditionalFormatting sqref="X26 V26 T26 R26 P26 X24 V24 T24 R24 P24 X22 V22 T22 R22 P22 X20 V20 T20 R20 P20 X18 V18 T18 R18 P18 X16 V16 T16 R16 P16 X14 V14 T14 R14 P14 X12 V12 T12 R12 P12">
    <cfRule type="expression" dxfId="4" priority="5">
      <formula>NOT(EXACT(P12,LOWER(P12)))</formula>
    </cfRule>
  </conditionalFormatting>
  <conditionalFormatting sqref="F26 F24 F22 F20 F18 F16 F14 F12 F10">
    <cfRule type="expression" dxfId="3" priority="4">
      <formula>NOT(EXACT(F10,LOWER(F10)))</formula>
    </cfRule>
  </conditionalFormatting>
  <conditionalFormatting sqref="J26 J24 J22 J20 J18 J16 J14 J12 J10">
    <cfRule type="expression" dxfId="2" priority="3">
      <formula>NOT(EXACT(J10,LOWER(J10)))</formula>
    </cfRule>
  </conditionalFormatting>
  <conditionalFormatting sqref="L26 L24 L22 L20 L18 L16 L14 L12 L10">
    <cfRule type="expression" dxfId="1" priority="2">
      <formula>NOT(EXACT(L10,LOWER(L10)))</formula>
    </cfRule>
  </conditionalFormatting>
  <conditionalFormatting sqref="N26 N24 N22 N20 N18 N16 N14 N12 N10">
    <cfRule type="expression" dxfId="0" priority="1">
      <formula>NOT(EXACT(N10,LOWER(N10)))</formula>
    </cfRule>
  </conditionalFormatting>
  <dataValidations count="1">
    <dataValidation type="list" allowBlank="1" showInputMessage="1" showErrorMessage="1" sqref="AA4">
      <formula1>$AA$16:$AA$26</formula1>
    </dataValidation>
  </dataValidations>
  <pageMargins left="0.7" right="0.7" top="0.75" bottom="0.75" header="0.3" footer="0.3"/>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3352DE51BC9A4F9BE828179CDAC621" ma:contentTypeVersion="2" ma:contentTypeDescription="新しいドキュメントを作成します。" ma:contentTypeScope="" ma:versionID="901609b86790d10a17f5671480bb4830">
  <xsd:schema xmlns:xsd="http://www.w3.org/2001/XMLSchema" xmlns:xs="http://www.w3.org/2001/XMLSchema" xmlns:p="http://schemas.microsoft.com/office/2006/metadata/properties" xmlns:ns2="fdfd279b-6975-47ec-acea-e06049dda731" targetNamespace="http://schemas.microsoft.com/office/2006/metadata/properties" ma:root="true" ma:fieldsID="af327bd58073e6b9204114d8647d684c" ns2:_="">
    <xsd:import namespace="fdfd279b-6975-47ec-acea-e06049dda73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d279b-6975-47ec-acea-e06049dda7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EA7628-A00C-4406-A7B2-ADEE643CC821}"/>
</file>

<file path=customXml/itemProps2.xml><?xml version="1.0" encoding="utf-8"?>
<ds:datastoreItem xmlns:ds="http://schemas.openxmlformats.org/officeDocument/2006/customXml" ds:itemID="{1FFC7D7D-3246-4738-803F-E8BB7746D47C}"/>
</file>

<file path=customXml/itemProps3.xml><?xml version="1.0" encoding="utf-8"?>
<ds:datastoreItem xmlns:ds="http://schemas.openxmlformats.org/officeDocument/2006/customXml" ds:itemID="{22E42A09-0C04-436B-9D97-3ED1265D7A66}"/>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プログラム</vt:lpstr>
      <vt:lpstr>解説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2023-02-02T18:58:14Z</cp:lastPrinted>
  <dcterms:created xsi:type="dcterms:W3CDTF">2022-07-18T04:17:15Z</dcterms:created>
  <dcterms:modified xsi:type="dcterms:W3CDTF">2023-02-09T23:01:07Z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0x010100A93352DE51BC9A4F9BE828179CDAC621</vt:lpwstr>
  </property>
</Properties>
</file>